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omments23.xml" ContentType="application/vnd.openxmlformats-officedocument.spreadsheetml.comments+xml"/>
  <Override PartName="/xl/worksheets/sheet23.xml" ContentType="application/vnd.openxmlformats-officedocument.spreadsheetml.worksheet+xml"/>
  <Override PartName="/xl/comments24.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ad.east.ntt.co.jp\fs60-angou\ビジネス開発本部（第三部門）\第三部門_IoTサービス推進担当\020_602_加藤G①\吉田G(廃棄期限2024-08-31)\運用企画G\01_Wi-Fi\01_様式\02_OEM\通常・商社OEM\修正中\SSIDパス\完成済\OEM\"/>
    </mc:Choice>
  </mc:AlternateContent>
  <bookViews>
    <workbookView xWindow="1845" yWindow="-15" windowWidth="10875" windowHeight="7425" tabRatio="751" activeTab="0"/>
  </bookViews>
  <sheets>
    <sheet name="設定変更依頼書" sheetId="32" r:id="rId2"/>
    <sheet name="設定変更詳細依頼書" sheetId="21" r:id="rId3"/>
    <sheet name="WiFi設定の説明" sheetId="15" r:id="rId4"/>
    <sheet name="別紙①" sheetId="30" r:id="rId5"/>
    <sheet name="ﾌﾘｶﾞﾅ① " sheetId="56" state="hidden" r:id="rId6"/>
    <sheet name="別紙②" sheetId="31" r:id="rId7"/>
    <sheet name="別紙③-1" sheetId="16" r:id="rId8"/>
    <sheet name="ﾌﾘｶﾞﾅ②" sheetId="57" state="hidden" r:id="rId9"/>
    <sheet name="別紙③-2" sheetId="18" r:id="rId10"/>
    <sheet name="別紙③-3" sheetId="17" r:id="rId11"/>
    <sheet name="別紙④-1" sheetId="5" r:id="rId12"/>
    <sheet name="別紙④-2" sheetId="34" r:id="rId13"/>
    <sheet name="別紙④-3" sheetId="24" r:id="rId14"/>
    <sheet name="別紙④-4" sheetId="35" r:id="rId15"/>
    <sheet name="別紙④-5" sheetId="36" r:id="rId16"/>
    <sheet name="別紙⑤-1" sheetId="4" r:id="rId17"/>
    <sheet name="別紙⑤-2" sheetId="28" r:id="rId18"/>
    <sheet name="別紙⑤-3" sheetId="29" r:id="rId19"/>
    <sheet name="別紙⑥" sheetId="37" r:id="rId20"/>
    <sheet name="別紙⑦" sheetId="38" r:id="rId21"/>
    <sheet name="別紙⑧" sheetId="58" r:id="rId22"/>
    <sheet name="別紙⑨" sheetId="33" r:id="rId23"/>
    <sheet name="別紙⑩-1" sheetId="39" r:id="rId24"/>
    <sheet name="別紙⑩-2" sheetId="41" r:id="rId25"/>
    <sheet name="リスト" sheetId="22" state="hidden" r:id="rId26"/>
  </sheets>
  <definedNames>
    <definedName name="_xlnm.Print_Area" localSheetId="2">WiFi設定の説明!$A$1:$E$65</definedName>
    <definedName name="_xlnm.Print_Area" localSheetId="0">設定変更依頼書!$A$1:$AZ$45</definedName>
    <definedName name="_xlnm.Print_Area" localSheetId="1">設定変更詳細依頼書!$A$1:$AY$66</definedName>
    <definedName name="_xlnm.Print_Area" localSheetId="3">別紙①!$A$1:$AZ$48</definedName>
    <definedName name="_xlnm.Print_Area" localSheetId="5">別紙②!$A$1:$AZ$19</definedName>
    <definedName name="_xlnm.Print_Area" localSheetId="6">'別紙③-1'!$A$1:$AZ$57</definedName>
    <definedName name="_xlnm.Print_Area" localSheetId="8">'別紙③-2'!$A$1:$BB$39</definedName>
    <definedName name="_xlnm.Print_Area" localSheetId="9">'別紙③-3'!$A$1:$BB$36</definedName>
    <definedName name="_xlnm.Print_Area" localSheetId="10">'別紙④-1'!$A$1:$BB$184</definedName>
    <definedName name="_xlnm.Print_Area" localSheetId="11">'別紙④-2'!$A$1:$BI$45</definedName>
    <definedName name="_xlnm.Print_Area" localSheetId="12">'別紙④-3'!$A$1:$BA$32</definedName>
    <definedName name="_xlnm.Print_Area" localSheetId="13">'別紙④-4'!$A$1:$BS$77</definedName>
    <definedName name="_xlnm.Print_Area" localSheetId="14">'別紙④-5'!$A$1:$BS$77</definedName>
    <definedName name="_xlnm.Print_Area" localSheetId="15">'別紙⑤-1'!$A$1:$BB$89</definedName>
    <definedName name="_xlnm.Print_Area" localSheetId="16">'別紙⑤-2'!$A$1:$AZ$38</definedName>
    <definedName name="_xlnm.Print_Area" localSheetId="17">'別紙⑤-3'!$A$1:$BB$93</definedName>
    <definedName name="_xlnm.Print_Area" localSheetId="18">別紙⑥!$A$1:$BC$70</definedName>
    <definedName name="_xlnm.Print_Area" localSheetId="19">別紙⑦!$A$1:$BB$46</definedName>
    <definedName name="_xlnm.Print_Area" localSheetId="20">別紙⑧!$A$1:$BB$39</definedName>
    <definedName name="_xlnm.Print_Area" localSheetId="21">別紙⑨!$A$1:$BY$51</definedName>
    <definedName name="_xlnm.Print_Area" localSheetId="22">'別紙⑩-1'!$A$1:$Y$42</definedName>
    <definedName name="_xlnm.Print_Area" localSheetId="23">'別紙⑩-2'!$A$1:$X$42</definedName>
    <definedName name="Q_郵便番号住所" localSheetId="7">#REF!</definedName>
    <definedName name="阿寒郡" localSheetId="7">#REF!</definedName>
    <definedName name="愛知県" localSheetId="7">#REF!</definedName>
    <definedName name="愛媛県" localSheetId="7">#REF!</definedName>
    <definedName name="旭川市" localSheetId="7">#REF!</definedName>
    <definedName name="芦別市" localSheetId="7">#REF!</definedName>
    <definedName name="虻田郡" localSheetId="7">#REF!</definedName>
    <definedName name="伊達市" localSheetId="7">#REF!</definedName>
    <definedName name="磯谷郡" localSheetId="7">#REF!</definedName>
    <definedName name="茨城県" localSheetId="7">#REF!</definedName>
    <definedName name="雨竜郡" localSheetId="7">#REF!</definedName>
    <definedName name="浦河郡" localSheetId="7">#REF!</definedName>
    <definedName name="奥尻郡" localSheetId="7">#REF!</definedName>
    <definedName name="岡山県" localSheetId="7">#REF!</definedName>
    <definedName name="沖縄" localSheetId="7">#REF!</definedName>
    <definedName name="沖縄県" localSheetId="7">#REF!</definedName>
    <definedName name="歌志内市" localSheetId="7">#REF!</definedName>
    <definedName name="河西郡" localSheetId="7">#REF!</definedName>
    <definedName name="河東郡" localSheetId="7">#REF!</definedName>
    <definedName name="樺戸郡" localSheetId="7">#REF!</definedName>
    <definedName name="茅部郡" localSheetId="7">#REF!</definedName>
    <definedName name="刈田郡" localSheetId="7">#REF!</definedName>
    <definedName name="岩見沢市" localSheetId="7">#REF!</definedName>
    <definedName name="岩手県" localSheetId="7">#REF!</definedName>
    <definedName name="岩内郡" localSheetId="7">#REF!</definedName>
    <definedName name="岐阜県" localSheetId="7">#REF!</definedName>
    <definedName name="亀田郡" localSheetId="7">#REF!</definedName>
    <definedName name="久遠郡" localSheetId="7">#REF!</definedName>
    <definedName name="宮崎県" localSheetId="7">#REF!</definedName>
    <definedName name="宮城県" localSheetId="7">#REF!</definedName>
    <definedName name="京都府" localSheetId="7">#REF!</definedName>
    <definedName name="区市郡" localSheetId="7">#REF!</definedName>
    <definedName name="空知郡" localSheetId="7">#REF!</definedName>
    <definedName name="釧路郡" localSheetId="7">#REF!</definedName>
    <definedName name="釧路市" localSheetId="7">#REF!</definedName>
    <definedName name="熊本県" localSheetId="7">#REF!</definedName>
    <definedName name="群馬県" localSheetId="7">#REF!</definedName>
    <definedName name="恵庭市" localSheetId="7">#REF!</definedName>
    <definedName name="古宇郡" localSheetId="7">#REF!</definedName>
    <definedName name="古平郡" localSheetId="7">#REF!</definedName>
    <definedName name="厚岸郡" localSheetId="7">#REF!</definedName>
    <definedName name="広島県" localSheetId="7">#REF!</definedName>
    <definedName name="広尾郡" localSheetId="7">#REF!</definedName>
    <definedName name="江別市" localSheetId="7">#REF!</definedName>
    <definedName name="香川県" localSheetId="7">#REF!</definedName>
    <definedName name="高知県" localSheetId="7">#REF!</definedName>
    <definedName name="根室市" localSheetId="7">#REF!</definedName>
    <definedName name="佐賀県" localSheetId="7">#REF!</definedName>
    <definedName name="沙流郡" localSheetId="7">#REF!</definedName>
    <definedName name="砂川市" localSheetId="7">#REF!</definedName>
    <definedName name="埼玉県" localSheetId="7">#REF!</definedName>
    <definedName name="札幌市厚別区" localSheetId="7">#REF!</definedName>
    <definedName name="札幌市手稲区" localSheetId="7">#REF!</definedName>
    <definedName name="札幌市清田区" localSheetId="7">#REF!</definedName>
    <definedName name="札幌市西区" localSheetId="7">#REF!</definedName>
    <definedName name="札幌市中央区" localSheetId="7">#REF!</definedName>
    <definedName name="札幌市東区" localSheetId="7">#REF!</definedName>
    <definedName name="札幌市南区" localSheetId="7">#REF!</definedName>
    <definedName name="札幌市白石区" localSheetId="7">#REF!</definedName>
    <definedName name="札幌市豊平区" localSheetId="7">#REF!</definedName>
    <definedName name="札幌市北区" localSheetId="7">#REF!</definedName>
    <definedName name="三笠市" localSheetId="7">#REF!</definedName>
    <definedName name="三重県" localSheetId="7">#REF!</definedName>
    <definedName name="山越郡" localSheetId="7">#REF!</definedName>
    <definedName name="山形県" localSheetId="7">#REF!</definedName>
    <definedName name="山口県" localSheetId="7">#REF!</definedName>
    <definedName name="山梨県" localSheetId="7">#REF!</definedName>
    <definedName name="士別市" localSheetId="7">#REF!</definedName>
    <definedName name="枝幸郡" localSheetId="7">#REF!</definedName>
    <definedName name="滋賀県" localSheetId="7">#REF!</definedName>
    <definedName name="爾志郡" localSheetId="7">#REF!</definedName>
    <definedName name="鹿児島県" localSheetId="7">#REF!</definedName>
    <definedName name="室蘭市" localSheetId="7">#REF!</definedName>
    <definedName name="斜里郡" localSheetId="7">#REF!</definedName>
    <definedName name="寿都郡" localSheetId="7">#REF!</definedName>
    <definedName name="宗谷郡" localSheetId="7">#REF!</definedName>
    <definedName name="秋田県" localSheetId="7">#REF!</definedName>
    <definedName name="十勝郡" localSheetId="7">#REF!</definedName>
    <definedName name="小樽市" localSheetId="7">#REF!</definedName>
    <definedName name="松前郡" localSheetId="7">#REF!</definedName>
    <definedName name="上磯郡" localSheetId="7">#REF!</definedName>
    <definedName name="上川郡" localSheetId="7">#REF!</definedName>
    <definedName name="常呂郡" localSheetId="7">#REF!</definedName>
    <definedName name="新潟県" localSheetId="7">#REF!</definedName>
    <definedName name="新冠郡" localSheetId="7">#REF!</definedName>
    <definedName name="深川市" localSheetId="7">#REF!</definedName>
    <definedName name="神奈川県" localSheetId="7">#REF!</definedName>
    <definedName name="瀬棚郡" localSheetId="7">#REF!</definedName>
    <definedName name="西磐井郡" localSheetId="7">#REF!</definedName>
    <definedName name="青森県" localSheetId="7">#REF!</definedName>
    <definedName name="静岡県" localSheetId="7">#REF!</definedName>
    <definedName name="石狩郡" localSheetId="7">#REF!</definedName>
    <definedName name="石狩市" localSheetId="7">#REF!</definedName>
    <definedName name="石川県" localSheetId="7">#REF!</definedName>
    <definedName name="積丹郡" localSheetId="7">#REF!</definedName>
    <definedName name="赤平市" localSheetId="7">#REF!</definedName>
    <definedName name="千歳市" localSheetId="7">#REF!</definedName>
    <definedName name="千葉県" localSheetId="7">#REF!</definedName>
    <definedName name="川上郡" localSheetId="7">#REF!</definedName>
    <definedName name="増毛郡" localSheetId="7">#REF!</definedName>
    <definedName name="足寄郡" localSheetId="7">#REF!</definedName>
    <definedName name="帯広市" localSheetId="7">#REF!</definedName>
    <definedName name="大阪府" localSheetId="7">#REF!</definedName>
    <definedName name="大分県" localSheetId="7">#REF!</definedName>
    <definedName name="滝川市" localSheetId="7">#REF!</definedName>
    <definedName name="稚内市" localSheetId="7">#REF!</definedName>
    <definedName name="中川郡" localSheetId="7">#REF!</definedName>
    <definedName name="長崎県" localSheetId="7">#REF!</definedName>
    <definedName name="長野県" localSheetId="7">#REF!</definedName>
    <definedName name="鳥取県" localSheetId="7">#REF!</definedName>
    <definedName name="天塩郡" localSheetId="7">#REF!</definedName>
    <definedName name="登別市" localSheetId="7">#REF!</definedName>
    <definedName name="都道府県" localSheetId="7">#REF!</definedName>
    <definedName name="島根県" localSheetId="7">#REF!</definedName>
    <definedName name="島牧郡" localSheetId="7">#REF!</definedName>
    <definedName name="東京都" localSheetId="7">#REF!</definedName>
    <definedName name="徳島県" localSheetId="7">#REF!</definedName>
    <definedName name="栃木県" localSheetId="7">#REF!</definedName>
    <definedName name="苫小牧市" localSheetId="7">#REF!</definedName>
    <definedName name="苫前郡" localSheetId="7">#REF!</definedName>
    <definedName name="奈良県" localSheetId="7">#REF!</definedName>
    <definedName name="二海郡" localSheetId="7">#REF!</definedName>
    <definedName name="日高郡" localSheetId="7">#REF!</definedName>
    <definedName name="白糠郡" localSheetId="7">#REF!</definedName>
    <definedName name="白老郡" localSheetId="7">#REF!</definedName>
    <definedName name="函館市" localSheetId="7">#REF!</definedName>
    <definedName name="美唄市" localSheetId="7">#REF!</definedName>
    <definedName name="標津郡" localSheetId="7">#REF!</definedName>
    <definedName name="富山県" localSheetId="7">#REF!</definedName>
    <definedName name="富良野市" localSheetId="7">#REF!</definedName>
    <definedName name="福井県" localSheetId="7">#REF!</definedName>
    <definedName name="福岡県" localSheetId="7">#REF!</definedName>
    <definedName name="福島県" localSheetId="7">#REF!</definedName>
    <definedName name="兵庫県" localSheetId="7">#REF!</definedName>
    <definedName name="北海道" localSheetId="7">#REF!</definedName>
    <definedName name="北見市" localSheetId="7">#REF!</definedName>
    <definedName name="北広島市" localSheetId="7">#REF!</definedName>
    <definedName name="北斗市" localSheetId="7">#REF!</definedName>
    <definedName name="幌泉郡" localSheetId="7">#REF!</definedName>
    <definedName name="名寄市" localSheetId="7">#REF!</definedName>
    <definedName name="網走郡" localSheetId="7">#REF!</definedName>
    <definedName name="網走市" localSheetId="7">#REF!</definedName>
    <definedName name="目梨郡" localSheetId="7">#REF!</definedName>
    <definedName name="紋別郡" localSheetId="7">#REF!</definedName>
    <definedName name="紋別市" localSheetId="7">#REF!</definedName>
    <definedName name="野付郡" localSheetId="7">#REF!</definedName>
    <definedName name="勇払郡" localSheetId="7">#REF!</definedName>
    <definedName name="有珠郡" localSheetId="7">#REF!</definedName>
    <definedName name="夕張郡" localSheetId="7">#REF!</definedName>
    <definedName name="夕張市" localSheetId="7">#REF!</definedName>
    <definedName name="余市郡" localSheetId="7">#REF!</definedName>
    <definedName name="様似郡" localSheetId="7">#REF!</definedName>
    <definedName name="利尻郡" localSheetId="7">#REF!</definedName>
    <definedName name="留萌郡" localSheetId="7">#REF!</definedName>
    <definedName name="留萌市" localSheetId="7">#REF!</definedName>
    <definedName name="礼文郡" localSheetId="7">#REF!</definedName>
    <definedName name="和歌山県" localSheetId="7">#REF!</definedName>
    <definedName name="檜山郡" localSheetId="7">#REF!</definedName>
  </definedNames>
  <calcPr fullCalcOnLoad="1"/>
</workbook>
</file>

<file path=xl/calcChain.xml><?xml version="1.0" encoding="utf-8"?>
<calcChain xmlns="http://schemas.openxmlformats.org/spreadsheetml/2006/main">
  <c r="AQ5" i="21" l="1"/>
</calcChain>
</file>

<file path=xl/comments23.xml><?xml version="1.0" encoding="utf-8"?>
<comments xmlns="http://schemas.openxmlformats.org/spreadsheetml/2006/main">
  <authors>
    <author>赤崎愛</author>
  </authors>
  <commentList>
    <comment ref="N7" authorId="0">
      <text>
        <r>
          <rPr>
            <b/>
            <sz val="16"/>
            <rFont val="MS P ゴシック"/>
            <family val="3"/>
            <charset val="128"/>
          </rPr>
          <t>■廃止希望日は原則申込日+2営業日以降で記入してください。</t>
        </r>
      </text>
    </comment>
  </commentList>
</comments>
</file>

<file path=xl/comments24.xml><?xml version="1.0" encoding="utf-8"?>
<comments xmlns="http://schemas.openxmlformats.org/spreadsheetml/2006/main">
  <authors>
    <author>赤崎愛</author>
  </authors>
  <commentList>
    <comment ref="M7" authorId="0">
      <text>
        <r>
          <rPr>
            <b/>
            <sz val="16"/>
            <rFont val="MS P ゴシック"/>
            <family val="3"/>
            <charset val="128"/>
          </rPr>
          <t>■廃止希望日は原則申込日+2営業日以降で記入してください。</t>
        </r>
      </text>
    </comment>
  </commentList>
</comments>
</file>

<file path=xl/sharedStrings.xml><?xml version="1.0" encoding="utf-8"?>
<sst xmlns="http://schemas.openxmlformats.org/spreadsheetml/2006/main" count="2299" uniqueCount="1095">
  <si>
    <t>年</t>
    <rPh sb="0" eb="1">
      <t>ネン</t>
    </rPh>
    <phoneticPr fontId="3"/>
  </si>
  <si>
    <t>日</t>
    <rPh sb="0" eb="1">
      <t>ニチ</t>
    </rPh>
    <phoneticPr fontId="3"/>
  </si>
  <si>
    <t>設定するSSID名</t>
    <rPh sb="0" eb="2">
      <t>セッテイ</t>
    </rPh>
    <rPh sb="8" eb="9">
      <t>メイ</t>
    </rPh>
    <phoneticPr fontId="3"/>
  </si>
  <si>
    <t>設定項目</t>
    <rPh sb="0" eb="2">
      <t>セッテイ</t>
    </rPh>
    <rPh sb="2" eb="4">
      <t>コウモク</t>
    </rPh>
    <phoneticPr fontId="3"/>
  </si>
  <si>
    <t>標準設定</t>
    <rPh sb="0" eb="2">
      <t>ヒョウジュン</t>
    </rPh>
    <rPh sb="2" eb="4">
      <t>セッテイ</t>
    </rPh>
    <phoneticPr fontId="3"/>
  </si>
  <si>
    <t>詳細な設定</t>
    <rPh sb="0" eb="2">
      <t>ショウサイ</t>
    </rPh>
    <rPh sb="3" eb="5">
      <t>セッテイ</t>
    </rPh>
    <phoneticPr fontId="3"/>
  </si>
  <si>
    <t>MACアドレス認証（WPA＋WPA2)</t>
    <rPh sb="7" eb="9">
      <t>ニンショウ</t>
    </rPh>
    <phoneticPr fontId="3"/>
  </si>
  <si>
    <t>パスワード認証（暗号化：WEP)※非推奨</t>
    <rPh sb="5" eb="7">
      <t>ニンショウ</t>
    </rPh>
    <rPh sb="8" eb="11">
      <t>アンゴウカ</t>
    </rPh>
    <rPh sb="17" eb="18">
      <t>ヒ</t>
    </rPh>
    <rPh sb="18" eb="20">
      <t>スイショウ</t>
    </rPh>
    <phoneticPr fontId="3"/>
  </si>
  <si>
    <t>非表示</t>
    <rPh sb="0" eb="3">
      <t>ヒヒョウジ</t>
    </rPh>
    <phoneticPr fontId="3"/>
  </si>
  <si>
    <t>SSIDあたりの通信速度制限</t>
    <rPh sb="8" eb="10">
      <t>ツウシン</t>
    </rPh>
    <rPh sb="10" eb="12">
      <t>ソクド</t>
    </rPh>
    <rPh sb="12" eb="14">
      <t>セイゲン</t>
    </rPh>
    <phoneticPr fontId="3"/>
  </si>
  <si>
    <t>帯域制限</t>
    <rPh sb="0" eb="2">
      <t>タイイキ</t>
    </rPh>
    <rPh sb="2" eb="4">
      <t>セイゲン</t>
    </rPh>
    <phoneticPr fontId="3"/>
  </si>
  <si>
    <t>（</t>
  </si>
  <si>
    <t>Mbps）</t>
  </si>
  <si>
    <t>端末あたりの通信速度制限</t>
    <rPh sb="0" eb="2">
      <t>タンマツ</t>
    </rPh>
    <rPh sb="6" eb="8">
      <t>ツウシン</t>
    </rPh>
    <rPh sb="8" eb="10">
      <t>ソクド</t>
    </rPh>
    <rPh sb="10" eb="12">
      <t>セイゲン</t>
    </rPh>
    <phoneticPr fontId="3"/>
  </si>
  <si>
    <t>指定時間ON</t>
    <rPh sb="0" eb="2">
      <t>シテイ</t>
    </rPh>
    <rPh sb="2" eb="4">
      <t>ジカン</t>
    </rPh>
    <phoneticPr fontId="3"/>
  </si>
  <si>
    <t>月</t>
    <rPh sb="0" eb="1">
      <t>ゲツ</t>
    </rPh>
    <phoneticPr fontId="3"/>
  </si>
  <si>
    <t>：</t>
  </si>
  <si>
    <t>～</t>
  </si>
  <si>
    <t>）</t>
  </si>
  <si>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</si>
  <si>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</si>
  <si>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</si>
  <si>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</si>
  <si>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</si>
  <si>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</si>
  <si>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※終日OFFにする場合は（0:0～0:0）と記入して下さい</t>
    <rPh sb="1" eb="3">
      <t>シュウジツ</t>
    </rPh>
    <rPh sb="9" eb="11">
      <t>バアイ</t>
    </rPh>
    <rPh sb="22" eb="24">
      <t>キニュウ</t>
    </rPh>
    <rPh sb="26" eb="27">
      <t>クダ</t>
    </rPh>
    <phoneticPr fontId="3"/>
  </si>
  <si>
    <t>パスワード認証
（WPA＋WPA2)</t>
    <rPh sb="5" eb="7">
      <t>ニンショウ</t>
    </rPh>
    <phoneticPr fontId="3"/>
  </si>
  <si>
    <t>SSIDの表示</t>
    <rPh sb="5" eb="7">
      <t>ヒョウジ</t>
    </rPh>
    <phoneticPr fontId="3"/>
  </si>
  <si>
    <t>表示</t>
    <rPh sb="0" eb="2">
      <t>ヒョウジ</t>
    </rPh>
    <phoneticPr fontId="3"/>
  </si>
  <si>
    <t>制限無</t>
    <rPh sb="0" eb="2">
      <t>セイゲン</t>
    </rPh>
    <rPh sb="2" eb="3">
      <t>ナ</t>
    </rPh>
    <phoneticPr fontId="3"/>
  </si>
  <si>
    <t>電波のON/OFF</t>
    <rPh sb="0" eb="2">
      <t>デンパ</t>
    </rPh>
    <phoneticPr fontId="3"/>
  </si>
  <si>
    <t>常時ON</t>
    <rPh sb="0" eb="2">
      <t>ジョウジ</t>
    </rPh>
    <phoneticPr fontId="3"/>
  </si>
  <si>
    <t>VLAN</t>
  </si>
  <si>
    <t>OFF</t>
  </si>
  <si>
    <t>※２　通信速度制限の詳細な設定を複数同時利用する事は出来ません。</t>
  </si>
  <si>
    <t>)</t>
  </si>
  <si>
    <t>ON</t>
  </si>
  <si>
    <t>(</t>
  </si>
  <si>
    <t>通信不可</t>
    <rPh sb="0" eb="2">
      <t>ツウシン</t>
    </rPh>
    <rPh sb="2" eb="4">
      <t>フカ</t>
    </rPh>
    <phoneticPr fontId="3"/>
  </si>
  <si>
    <t>OFF</t>
  </si>
  <si>
    <t>通信速度制限（IP指定）</t>
    <rPh sb="0" eb="2">
      <t>ツウシン</t>
    </rPh>
    <rPh sb="2" eb="4">
      <t>ソクド</t>
    </rPh>
    <rPh sb="4" eb="6">
      <t>セイゲン</t>
    </rPh>
    <rPh sb="9" eb="11">
      <t>シテイ</t>
    </rPh>
    <phoneticPr fontId="3"/>
  </si>
  <si>
    <t>通信速度制限（アプリ指定）</t>
    <rPh sb="0" eb="2">
      <t>ツウシン</t>
    </rPh>
    <rPh sb="2" eb="4">
      <t>ソクド</t>
    </rPh>
    <rPh sb="4" eb="6">
      <t>セイゲン</t>
    </rPh>
    <rPh sb="10" eb="12">
      <t>シテイ</t>
    </rPh>
    <phoneticPr fontId="3"/>
  </si>
  <si>
    <t>制限有</t>
    <rPh sb="0" eb="2">
      <t>セイゲン</t>
    </rPh>
    <rPh sb="2" eb="3">
      <t>アリ</t>
    </rPh>
    <phoneticPr fontId="3"/>
  </si>
  <si>
    <t>HPのURL</t>
  </si>
  <si>
    <t>※MACアドレス認証、Facebook認証との同時使用不可</t>
    <rPh sb="8" eb="10">
      <t>ニンショウ</t>
    </rPh>
    <rPh sb="19" eb="21">
      <t>ニンショウ</t>
    </rPh>
    <rPh sb="23" eb="25">
      <t>ドウジ</t>
    </rPh>
    <rPh sb="25" eb="27">
      <t>シヨウ</t>
    </rPh>
    <rPh sb="27" eb="29">
      <t>フカ</t>
    </rPh>
    <phoneticPr fontId="3"/>
  </si>
  <si>
    <t>ファイアウォール（ＩＰ指定）／通信速度制限（ＩＰ指定）用</t>
    <rPh sb="11" eb="13">
      <t>シテイ</t>
    </rPh>
    <rPh sb="15" eb="17">
      <t>ツウシン</t>
    </rPh>
    <rPh sb="17" eb="19">
      <t>ソクド</t>
    </rPh>
    <rPh sb="19" eb="21">
      <t>セイゲン</t>
    </rPh>
    <rPh sb="24" eb="26">
      <t>シテイ</t>
    </rPh>
    <rPh sb="27" eb="28">
      <t>ヨウ</t>
    </rPh>
    <phoneticPr fontId="3"/>
  </si>
  <si>
    <t>ファイアウォール（IP指定）</t>
    <rPh sb="11" eb="13">
      <t>シテイ</t>
    </rPh>
    <phoneticPr fontId="3"/>
  </si>
  <si>
    <t>ファイアウォールの適用順番</t>
    <rPh sb="9" eb="11">
      <t>テキヨウ</t>
    </rPh>
    <rPh sb="11" eb="13">
      <t>ジュンバン</t>
    </rPh>
    <phoneticPr fontId="3"/>
  </si>
  <si>
    <t>宛先ポート番号</t>
    <rPh sb="0" eb="2">
      <t>アテサキ</t>
    </rPh>
    <rPh sb="5" eb="7">
      <t>バンゴウ</t>
    </rPh>
    <phoneticPr fontId="3"/>
  </si>
  <si>
    <t>宛先アドレス</t>
    <rPh sb="0" eb="2">
      <t>アテサキ</t>
    </rPh>
    <phoneticPr fontId="3"/>
  </si>
  <si>
    <t>下記を選択
・TCP
・UDP
・Any
例　TCP</t>
    <rPh sb="0" eb="2">
      <t>カキ</t>
    </rPh>
    <rPh sb="3" eb="5">
      <t>センタク</t>
    </rPh>
    <rPh sb="22" eb="23">
      <t>レイ</t>
    </rPh>
    <phoneticPr fontId="3"/>
  </si>
  <si>
    <t>下記を選択
・許可
・禁止
例　禁止</t>
    <rPh sb="0" eb="2">
      <t>カキ</t>
    </rPh>
    <rPh sb="3" eb="5">
      <t>センタク</t>
    </rPh>
    <rPh sb="7" eb="9">
      <t>キョカ</t>
    </rPh>
    <rPh sb="11" eb="13">
      <t>キンシ</t>
    </rPh>
    <rPh sb="16" eb="17">
      <t>レイ</t>
    </rPh>
    <rPh sb="18" eb="20">
      <t>キンシ</t>
    </rPh>
    <phoneticPr fontId="3"/>
  </si>
  <si>
    <t>数字が低い順番にファイアウォールが適用される
例　１</t>
    <rPh sb="26" eb="27">
      <t>レイ</t>
    </rPh>
    <phoneticPr fontId="3"/>
  </si>
  <si>
    <t>宛先のIPv4ネットワークアドレス
　ネットワークアドレス/サブネットマスク
例　192.168.0.0/24</t>
    <rPh sb="42" eb="43">
      <t>レイ</t>
    </rPh>
    <phoneticPr fontId="3"/>
  </si>
  <si>
    <t>ポート番号
例　80</t>
    <rPh sb="3" eb="5">
      <t>バンゴウ</t>
    </rPh>
    <rPh sb="10" eb="11">
      <t>レイ</t>
    </rPh>
    <phoneticPr fontId="3"/>
  </si>
  <si>
    <t>通信速度（Mbps)</t>
    <rPh sb="0" eb="2">
      <t>ツウシン</t>
    </rPh>
    <rPh sb="2" eb="4">
      <t>ソクド</t>
    </rPh>
    <phoneticPr fontId="3"/>
  </si>
  <si>
    <t>記入した値に通信速度を制限。
１Mbpsに制限する場合の例　１</t>
    <rPh sb="24" eb="26">
      <t>セイゲン</t>
    </rPh>
    <rPh sb="28" eb="30">
      <t>バアイ</t>
    </rPh>
    <rPh sb="31" eb="32">
      <t>レイ</t>
    </rPh>
    <phoneticPr fontId="3"/>
  </si>
  <si>
    <t>アプリケーション</t>
  </si>
  <si>
    <t>停止対象</t>
  </si>
  <si>
    <t>例　Gmail</t>
  </si>
  <si>
    <t>Blogging</t>
  </si>
  <si>
    <t>Blogger</t>
  </si>
  <si>
    <t>WordPress</t>
  </si>
  <si>
    <t>Email</t>
  </si>
  <si>
    <t>All Email（以下全て）</t>
  </si>
  <si>
    <t>Gmail</t>
  </si>
  <si>
    <t>Host-based email (POP3/IMAP/SMTP)</t>
  </si>
  <si>
    <t>Hotmail</t>
  </si>
  <si>
    <t>Rackspace Hosted Exchange</t>
  </si>
  <si>
    <t>Web based email</t>
  </si>
  <si>
    <t>Windows Live Hotmail and Outlook</t>
  </si>
  <si>
    <t>Yahoo Mail</t>
  </si>
  <si>
    <t>File sharing</t>
  </si>
  <si>
    <t>All File sharing（以下全て）</t>
  </si>
  <si>
    <t>Apple file sharing</t>
  </si>
  <si>
    <t>Box</t>
  </si>
  <si>
    <t>Dropbox</t>
  </si>
  <si>
    <t>PutLocker.com</t>
  </si>
  <si>
    <t>Windows file sharing</t>
  </si>
  <si>
    <t>Gaming</t>
  </si>
  <si>
    <t>All Gaming（以下全て）</t>
  </si>
  <si>
    <t>Battle.net</t>
  </si>
  <si>
    <t>Big Fish Games</t>
  </si>
  <si>
    <t>GameSpot</t>
  </si>
  <si>
    <t>IGN</t>
  </si>
  <si>
    <t>Miniclip</t>
  </si>
  <si>
    <t>PlayStation</t>
  </si>
  <si>
    <t>pogo.com</t>
  </si>
  <si>
    <t>Steam</t>
  </si>
  <si>
    <t>World of Warcraft</t>
  </si>
  <si>
    <t>Xbox LIVE</t>
  </si>
  <si>
    <t>Zynga</t>
  </si>
  <si>
    <t>News</t>
  </si>
  <si>
    <t>All News（以下全て）</t>
  </si>
  <si>
    <t>CNN</t>
  </si>
  <si>
    <t>Fox News</t>
  </si>
  <si>
    <t>Gizmodo</t>
  </si>
  <si>
    <t>MSN</t>
  </si>
  <si>
    <t>New York Times</t>
  </si>
  <si>
    <t>sina.com.cn</t>
  </si>
  <si>
    <t>TechCrunch</t>
  </si>
  <si>
    <t>turner.com</t>
  </si>
  <si>
    <t>Backblaze</t>
  </si>
  <si>
    <t>Carbonite</t>
  </si>
  <si>
    <t>IBackup</t>
  </si>
  <si>
    <t>BitTorrent</t>
  </si>
  <si>
    <t>DC++</t>
  </si>
  <si>
    <t>eDonkey</t>
  </si>
  <si>
    <t>Encrypted P2P</t>
  </si>
  <si>
    <t>Gnutella</t>
  </si>
  <si>
    <t>Kazaa</t>
  </si>
  <si>
    <t>Social web &amp; photo sharing</t>
  </si>
  <si>
    <t>All Social web &amp; photo sharing（以下全て）</t>
  </si>
  <si>
    <t>Facebook</t>
  </si>
  <si>
    <t>Flickr</t>
  </si>
  <si>
    <t>ImageShack</t>
  </si>
  <si>
    <t>img.ly</t>
  </si>
  <si>
    <t>imgur.com</t>
  </si>
  <si>
    <t>Instagram</t>
  </si>
  <si>
    <t>MySpace</t>
  </si>
  <si>
    <t>photobucket.com</t>
  </si>
  <si>
    <t>Picasa</t>
  </si>
  <si>
    <t>Pinterest</t>
  </si>
  <si>
    <t>smugmug</t>
  </si>
  <si>
    <t>twitpic</t>
  </si>
  <si>
    <t>Twitter</t>
  </si>
  <si>
    <t>Yelp</t>
  </si>
  <si>
    <t>yfrog</t>
  </si>
  <si>
    <t>Software &amp; anti-virus updates</t>
  </si>
  <si>
    <t>All Software &amp; anti-virus updates（以下全て）</t>
  </si>
  <si>
    <t>Antivirus updates</t>
  </si>
  <si>
    <t>Software updates</t>
  </si>
  <si>
    <t>Sports</t>
  </si>
  <si>
    <t>All Sports（以下全て）</t>
  </si>
  <si>
    <t>CBS Sports</t>
  </si>
  <si>
    <t>ESPN</t>
  </si>
  <si>
    <t>foxsports.com</t>
  </si>
  <si>
    <t>mlb.com</t>
  </si>
  <si>
    <t>Video &amp; music</t>
  </si>
  <si>
    <t>All Video &amp; music（以下全て）</t>
  </si>
  <si>
    <t>blip.tv</t>
  </si>
  <si>
    <t>Dailymotion</t>
  </si>
  <si>
    <t>grooveshark.com</t>
  </si>
  <si>
    <t>hulu.com</t>
  </si>
  <si>
    <t>iTunes</t>
  </si>
  <si>
    <t>last.fm</t>
  </si>
  <si>
    <t>megavideo.com</t>
  </si>
  <si>
    <t>Miscellaneous audio</t>
  </si>
  <si>
    <t>Miscellaneous video</t>
  </si>
  <si>
    <t>Netflix</t>
  </si>
  <si>
    <t>Pandora</t>
  </si>
  <si>
    <t>rdio.com</t>
  </si>
  <si>
    <t>Rhapsody</t>
  </si>
  <si>
    <t>soundcloud.com</t>
  </si>
  <si>
    <t>Spotify</t>
  </si>
  <si>
    <t>ustream.tv</t>
  </si>
  <si>
    <t>Vimeo</t>
  </si>
  <si>
    <t>Xfinity TV</t>
  </si>
  <si>
    <t>YouTube</t>
  </si>
  <si>
    <t>VoIP &amp; video conferencing</t>
  </si>
  <si>
    <t>All VoIP &amp; video conferencing（以下全て）</t>
  </si>
  <si>
    <t>Dropcam</t>
  </si>
  <si>
    <t>SCCP (Skinny Call Control Protocol)</t>
  </si>
  <si>
    <t>SIP (Voice)</t>
  </si>
  <si>
    <t>Skype</t>
  </si>
  <si>
    <t>Vocera</t>
  </si>
  <si>
    <t>WebEx</t>
  </si>
  <si>
    <t>Web file sharing</t>
  </si>
  <si>
    <t>4shared.com</t>
  </si>
  <si>
    <t>download.com</t>
  </si>
  <si>
    <t>Easynews</t>
  </si>
  <si>
    <t>easyshare.com</t>
  </si>
  <si>
    <t>filefactory.com</t>
  </si>
  <si>
    <t>filefront.com</t>
  </si>
  <si>
    <t>filer.com</t>
  </si>
  <si>
    <t>filestube.com</t>
  </si>
  <si>
    <t>gigeshare.com</t>
  </si>
  <si>
    <t>hotfile.com</t>
  </si>
  <si>
    <t>massmirror.com</t>
  </si>
  <si>
    <t>mediafire.com</t>
  </si>
  <si>
    <t>megashare.com</t>
  </si>
  <si>
    <t>megaupload.com</t>
  </si>
  <si>
    <t>RapidShare</t>
  </si>
  <si>
    <t>rapidshare.com</t>
  </si>
  <si>
    <t>thepiratebay.org</t>
  </si>
  <si>
    <t>torrentz.com</t>
  </si>
  <si>
    <t>ultrashare.de</t>
  </si>
  <si>
    <t>upload.com</t>
  </si>
  <si>
    <t>zshare.net</t>
  </si>
  <si>
    <t>通信速度制限（アプリ指定）用</t>
    <rPh sb="0" eb="2">
      <t>ツウシン</t>
    </rPh>
    <rPh sb="2" eb="4">
      <t>ソクド</t>
    </rPh>
    <rPh sb="4" eb="6">
      <t>セイゲン</t>
    </rPh>
    <rPh sb="10" eb="12">
      <t>シテイ</t>
    </rPh>
    <rPh sb="13" eb="14">
      <t>ヨウ</t>
    </rPh>
    <phoneticPr fontId="3"/>
  </si>
  <si>
    <r>
      <t>パスワード認証（暗号化：WEP)</t>
    </r>
    <r>
      <rPr>
        <sz val="11"/>
        <rFont val="HGP創英角ｺﾞｼｯｸUB"/>
        <family val="3"/>
        <charset val="128"/>
      </rPr>
      <t>※非推奨</t>
    </r>
    <rPh sb="5" eb="7">
      <t>ニンショウ</t>
    </rPh>
    <rPh sb="8" eb="11">
      <t>アンゴウカ</t>
    </rPh>
    <rPh sb="17" eb="18">
      <t>ヒ</t>
    </rPh>
    <rPh sb="18" eb="20">
      <t>スイショウ</t>
    </rPh>
    <phoneticPr fontId="3"/>
  </si>
  <si>
    <r>
      <t>利用者の認証　</t>
    </r>
    <r>
      <rPr>
        <sz val="11"/>
        <rFont val="HGP創英角ｺﾞｼｯｸUB"/>
        <family val="3"/>
        <charset val="128"/>
      </rPr>
      <t>※１</t>
    </r>
    <rPh sb="0" eb="3">
      <t>リヨウシャ</t>
    </rPh>
    <rPh sb="4" eb="6">
      <t>ニンショウ</t>
    </rPh>
    <phoneticPr fontId="3"/>
  </si>
  <si>
    <r>
      <t>通信速度制限　</t>
    </r>
    <r>
      <rPr>
        <sz val="11"/>
        <color theme="1"/>
        <rFont val="HGP創英角ｺﾞｼｯｸUB"/>
        <family val="3"/>
        <charset val="128"/>
      </rPr>
      <t>※２</t>
    </r>
    <rPh sb="0" eb="2">
      <t>ツウシン</t>
    </rPh>
    <rPh sb="2" eb="4">
      <t>ソクド</t>
    </rPh>
    <rPh sb="4" eb="6">
      <t>セイゲン</t>
    </rPh>
    <phoneticPr fontId="3"/>
  </si>
  <si>
    <t>停止対象のアプリケーションに「○」を記入してください。</t>
    <rPh sb="0" eb="2">
      <t>テイシ</t>
    </rPh>
    <rPh sb="2" eb="4">
      <t>タイショウ</t>
    </rPh>
    <rPh sb="18" eb="20">
      <t>キニュウ</t>
    </rPh>
    <phoneticPr fontId="3"/>
  </si>
  <si>
    <t xml:space="preserve">通信速度制限対象のアプリケーションに、制限速度（Mbps）を記入してください。（通信速度を1Mに制限する際の例：１）
</t>
    <rPh sb="0" eb="2">
      <t>ツウシン</t>
    </rPh>
    <rPh sb="2" eb="4">
      <t>ソクド</t>
    </rPh>
    <rPh sb="4" eb="6">
      <t>セイゲン</t>
    </rPh>
    <rPh sb="6" eb="8">
      <t>タイショウ</t>
    </rPh>
    <rPh sb="19" eb="21">
      <t>セイゲン</t>
    </rPh>
    <rPh sb="21" eb="23">
      <t>ソクド</t>
    </rPh>
    <rPh sb="30" eb="32">
      <t>キニュウ</t>
    </rPh>
    <rPh sb="40" eb="42">
      <t>ツウシン</t>
    </rPh>
    <rPh sb="42" eb="44">
      <t>ソクド</t>
    </rPh>
    <rPh sb="48" eb="50">
      <t>セイゲン</t>
    </rPh>
    <rPh sb="52" eb="53">
      <t>サイ</t>
    </rPh>
    <rPh sb="54" eb="55">
      <t>レイ</t>
    </rPh>
    <phoneticPr fontId="3"/>
  </si>
  <si>
    <t>ID/パスワードによるユーザ認証（WPA2-EAP)</t>
  </si>
  <si>
    <r>
      <t>パスワード無し（OPEN：暗号化なし）</t>
    </r>
    <r>
      <rPr>
        <sz val="11"/>
        <color theme="1"/>
        <rFont val="HGP創英角ｺﾞｼｯｸUB"/>
        <family val="3"/>
        <charset val="128"/>
      </rPr>
      <t>※非推奨</t>
    </r>
    <rPh sb="5" eb="6">
      <t>ナ</t>
    </rPh>
    <rPh sb="13" eb="16">
      <t>アンゴウカ</t>
    </rPh>
    <rPh sb="20" eb="21">
      <t>ヒ</t>
    </rPh>
    <rPh sb="21" eb="23">
      <t>スイショウ</t>
    </rPh>
    <phoneticPr fontId="3"/>
  </si>
  <si>
    <t>Facebook認証</t>
    <rPh sb="8" eb="10">
      <t>ニンショウ</t>
    </rPh>
    <phoneticPr fontId="3"/>
  </si>
  <si>
    <t>パスワード無し（OPEN：暗号化なし）※非推奨</t>
    <rPh sb="5" eb="6">
      <t>ナ</t>
    </rPh>
    <rPh sb="13" eb="16">
      <t>アンゴウカ</t>
    </rPh>
    <rPh sb="20" eb="21">
      <t>ヒ</t>
    </rPh>
    <rPh sb="21" eb="23">
      <t>スイショウ</t>
    </rPh>
    <phoneticPr fontId="3"/>
  </si>
  <si>
    <t>Facebookアカウント（</t>
  </si>
  <si>
    <t>)</t>
  </si>
  <si>
    <t>パスワード （</t>
  </si>
  <si>
    <t>Facebookサイト名（</t>
    <rPh sb="11" eb="12">
      <t>メイ</t>
    </rPh>
    <phoneticPr fontId="3"/>
  </si>
  <si>
    <t>設定項目</t>
  </si>
  <si>
    <t>説明</t>
  </si>
  <si>
    <t>利用者の認証</t>
  </si>
  <si>
    <t>一般的な認証方法です。</t>
  </si>
  <si>
    <t>SSIDあたりの通信速度制限</t>
  </si>
  <si>
    <t>帯域制限有</t>
  </si>
  <si>
    <t>端末あたりの通信速度制限</t>
  </si>
  <si>
    <t>電波のON/OFF</t>
  </si>
  <si>
    <t>指定時間ＯＮ</t>
  </si>
  <si>
    <t>VLAN</t>
  </si>
  <si>
    <t>ON</t>
  </si>
  <si>
    <t>通信不可</t>
  </si>
  <si>
    <t>ＯＮ</t>
  </si>
  <si>
    <t>SSIDごとに、指定したIPアドレス向けの通信をブロックします。</t>
  </si>
  <si>
    <t>SSIDごとに、指定したアプリケーションの利用をブロックします。</t>
  </si>
  <si>
    <t>通信速度制限（ＩＰ指定）</t>
  </si>
  <si>
    <t>通信速度制限（アプリ指定）</t>
  </si>
  <si>
    <t>Webサイト表示
（Webリダイレクト）</t>
  </si>
  <si>
    <t>周波数帯</t>
  </si>
  <si>
    <t>5GHzのみ</t>
  </si>
  <si>
    <t>非表示</t>
  </si>
  <si>
    <t>チャネル番号</t>
    <rPh sb="4" eb="6">
      <t>バンゴウ</t>
    </rPh>
    <phoneticPr fontId="3"/>
  </si>
  <si>
    <t>20MHz固定</t>
    <rPh sb="5" eb="7">
      <t>コテイ</t>
    </rPh>
    <phoneticPr fontId="3"/>
  </si>
  <si>
    <t>ON   VLAN番号</t>
    <rPh sb="9" eb="11">
      <t>バンゴウ</t>
    </rPh>
    <phoneticPr fontId="3"/>
  </si>
  <si>
    <t>無線チャネル</t>
    <rPh sb="0" eb="2">
      <t>ムセン</t>
    </rPh>
    <phoneticPr fontId="3"/>
  </si>
  <si>
    <t>自動選択</t>
    <rPh sb="0" eb="2">
      <t>ジドウ</t>
    </rPh>
    <rPh sb="2" eb="4">
      <t>センタク</t>
    </rPh>
    <phoneticPr fontId="3"/>
  </si>
  <si>
    <t>チャネル固定</t>
    <rPh sb="4" eb="6">
      <t>コテイ</t>
    </rPh>
    <phoneticPr fontId="3"/>
  </si>
  <si>
    <t>2.4GHz チャネル番号</t>
    <rPh sb="11" eb="13">
      <t>バンゴウ</t>
    </rPh>
    <phoneticPr fontId="3"/>
  </si>
  <si>
    <t>5GHz チャネル番号</t>
    <rPh sb="9" eb="11">
      <t>バンゴウ</t>
    </rPh>
    <phoneticPr fontId="3"/>
  </si>
  <si>
    <t>Ｗｉ-Ｆｉネットワークの一覧にSSIDを表示しません。
SSIDを第三者に見せない事で、Ｗｉ-Ｆｉのセキュリティを高めます。
モバイル端末は、SSIDを手動設定する必要があります。</t>
  </si>
  <si>
    <t>端末あたりの通信速度（Mbps単位）を制限します。
本機能により、一部の端末が通信を占有する事を防げます。</t>
  </si>
  <si>
    <t>SSIDごとに、干渉が発生しやすい2.4GHz周波数帯の電波をオフに設定できます。
※5GHzを使用できないモバイル端末は、無線接続ができなくなります。</t>
  </si>
  <si>
    <t>SSIDあたりの通信速度を制限します。（Mbps単位）
マルチSSIDを使っている際に、特定SSIDが通信を占有する事を防げます。</t>
  </si>
  <si>
    <t>SSIDごとに、指定したIPアドレス向けの通信速度を制限します。
（Mbps単位/最大設定速度2000Mbps）</t>
  </si>
  <si>
    <t>SSIDごとに、指定したアプリケーションの通信速度を制限します。
（Mbps単位/最大設定速度2000Mbps）</t>
  </si>
  <si>
    <t>Ｗｉ-Ｆｉへの接続時に、お客さまが指定したWebサイトを表示します。
※MACアドレス認証、Facebook認証の同時使用は不可となります。
※本機能は、プロキシ環境下では、動作しません。</t>
  </si>
  <si>
    <t>無線チャネル (2.4GHz)</t>
    <rPh sb="0" eb="2">
      <t>ムセン</t>
    </rPh>
    <phoneticPr fontId="3"/>
  </si>
  <si>
    <t>自動選択(W52のみ)</t>
    <rPh sb="0" eb="2">
      <t>ジドウ</t>
    </rPh>
    <rPh sb="2" eb="4">
      <t>センタク</t>
    </rPh>
    <phoneticPr fontId="3"/>
  </si>
  <si>
    <t>自動選択(W52/W53/W56)</t>
    <rPh sb="0" eb="2">
      <t>ジドウ</t>
    </rPh>
    <rPh sb="2" eb="4">
      <t>センタク</t>
    </rPh>
    <phoneticPr fontId="3"/>
  </si>
  <si>
    <t>無線帯域幅</t>
    <rPh sb="0" eb="2">
      <t>ムセン</t>
    </rPh>
    <rPh sb="2" eb="4">
      <t>タイイキ</t>
    </rPh>
    <rPh sb="4" eb="5">
      <t>ハバ</t>
    </rPh>
    <phoneticPr fontId="3"/>
  </si>
  <si>
    <t>電波出力自動調整</t>
    <rPh sb="0" eb="2">
      <t>デンパ</t>
    </rPh>
    <rPh sb="2" eb="4">
      <t>シュツリョク</t>
    </rPh>
    <rPh sb="4" eb="6">
      <t>ジドウ</t>
    </rPh>
    <rPh sb="6" eb="8">
      <t>チョウセイ</t>
    </rPh>
    <phoneticPr fontId="3"/>
  </si>
  <si>
    <t>1つ記入 （4の倍数のチャネルのみ設定可能です）。</t>
    <rPh sb="2" eb="4">
      <t>キニュウ</t>
    </rPh>
    <rPh sb="8" eb="10">
      <t>バイスウ</t>
    </rPh>
    <rPh sb="17" eb="19">
      <t>セッテイ</t>
    </rPh>
    <rPh sb="19" eb="21">
      <t>カノウ</t>
    </rPh>
    <phoneticPr fontId="3"/>
  </si>
  <si>
    <t>自動的に他のチャネルに変更します。</t>
    <rPh sb="4" eb="5">
      <t>タ</t>
    </rPh>
    <rPh sb="11" eb="13">
      <t>ヘンコウ</t>
    </rPh>
    <phoneticPr fontId="3"/>
  </si>
  <si>
    <t>52～140を設定した場合、気象レーダー等を検出すると</t>
    <rPh sb="7" eb="9">
      <t>セッテイ</t>
    </rPh>
    <rPh sb="11" eb="13">
      <t>バアイ</t>
    </rPh>
    <rPh sb="14" eb="16">
      <t>キショウ</t>
    </rPh>
    <rPh sb="20" eb="21">
      <t>トウ</t>
    </rPh>
    <rPh sb="22" eb="24">
      <t>ケンシュツ</t>
    </rPh>
    <phoneticPr fontId="3"/>
  </si>
  <si>
    <t>SSIDの表示</t>
  </si>
  <si>
    <t>全てのSSIDに共通の設定</t>
    <rPh sb="0" eb="1">
      <t>スベ</t>
    </rPh>
    <rPh sb="8" eb="10">
      <t>キョウツウ</t>
    </rPh>
    <rPh sb="11" eb="13">
      <t>セッテイ</t>
    </rPh>
    <phoneticPr fontId="4"/>
  </si>
  <si>
    <t>設定するSSID名</t>
  </si>
  <si>
    <t>プライベートIPアドレスへの通信</t>
    <rPh sb="14" eb="16">
      <t>ツウシン</t>
    </rPh>
    <phoneticPr fontId="3"/>
  </si>
  <si>
    <t>プライベートIPアドレスへの通信</t>
  </si>
  <si>
    <t>Wi-Fiアクセスポイント装置のLAN側ポートで、VLAN（802.1q）が動作します。
指定のSSIDと指定のVLAN番号が括り付けられます。
VLANを活用している有線LANと同一ポリシーで、無線LANを使えます。</t>
  </si>
  <si>
    <t>Wi-Fi通信で使用する無線電波の帯域幅を狭くして干渉を減らします。
※Wi-Fi通信の最大通信速度が低下します。</t>
    <rPh sb="5" eb="7">
      <t>ツウシン</t>
    </rPh>
    <rPh sb="8" eb="10">
      <t>シヨウ</t>
    </rPh>
    <rPh sb="12" eb="14">
      <t>ムセン</t>
    </rPh>
    <rPh sb="14" eb="16">
      <t>デンパ</t>
    </rPh>
    <rPh sb="17" eb="19">
      <t>タイイキ</t>
    </rPh>
    <rPh sb="19" eb="20">
      <t>ハバ</t>
    </rPh>
    <rPh sb="21" eb="22">
      <t>セマ</t>
    </rPh>
    <rPh sb="25" eb="27">
      <t>カンショウ</t>
    </rPh>
    <rPh sb="28" eb="29">
      <t>ヘ</t>
    </rPh>
    <rPh sb="41" eb="43">
      <t>ツウシン</t>
    </rPh>
    <rPh sb="44" eb="46">
      <t>サイダイ</t>
    </rPh>
    <rPh sb="46" eb="48">
      <t>ツウシン</t>
    </rPh>
    <rPh sb="48" eb="50">
      <t>ソクド</t>
    </rPh>
    <rPh sb="51" eb="53">
      <t>テイカ</t>
    </rPh>
    <phoneticPr fontId="3"/>
  </si>
  <si>
    <t>Wi-Fi通信で使用する無線チャネルを、ご指定のチャネル番号に固定します。
※ただし5GHzのW53(52～64ch)、W56(100～140ch)では、気象レーダー等を検出するとDFS(Dynamic Frequency Selection)により自動的に他のチャネルに変更します。</t>
    <rPh sb="5" eb="7">
      <t>ツウシン</t>
    </rPh>
    <rPh sb="8" eb="10">
      <t>シヨウ</t>
    </rPh>
    <rPh sb="12" eb="14">
      <t>ムセン</t>
    </rPh>
    <rPh sb="21" eb="23">
      <t>シテイ</t>
    </rPh>
    <rPh sb="28" eb="30">
      <t>バンゴウ</t>
    </rPh>
    <rPh sb="31" eb="33">
      <t>コテイ</t>
    </rPh>
    <rPh sb="77" eb="79">
      <t>キショウ</t>
    </rPh>
    <rPh sb="83" eb="84">
      <t>トウ</t>
    </rPh>
    <rPh sb="85" eb="87">
      <t>ケンシュツ</t>
    </rPh>
    <rPh sb="125" eb="128">
      <t>ジドウテキ</t>
    </rPh>
    <rPh sb="129" eb="130">
      <t>タ</t>
    </rPh>
    <rPh sb="136" eb="138">
      <t>ヘンコウ</t>
    </rPh>
    <phoneticPr fontId="3"/>
  </si>
  <si>
    <t>5GHzで自動選択する無線チャネルをW52(36,40,44,48ch)のいずれかに限定します。
DFS(Dynamic Frequency Selection)のチャネル変更によるWi-Fi通信の一時的な切断を回避することができます。</t>
  </si>
  <si>
    <t>※２　固定する無線チャネル番号を36～64、100～140の中から</t>
    <rPh sb="3" eb="5">
      <t>コテイ</t>
    </rPh>
    <rPh sb="7" eb="9">
      <t>ムセン</t>
    </rPh>
    <rPh sb="13" eb="15">
      <t>バンゴウ</t>
    </rPh>
    <rPh sb="30" eb="31">
      <t>ナカ</t>
    </rPh>
    <phoneticPr fontId="3"/>
  </si>
  <si>
    <t>※１　固定する無線チャネル番号を1～11の中から1つ記入。</t>
    <rPh sb="3" eb="5">
      <t>コテイ</t>
    </rPh>
    <rPh sb="7" eb="9">
      <t>ムセン</t>
    </rPh>
    <rPh sb="13" eb="15">
      <t>バンゴウ</t>
    </rPh>
    <rPh sb="21" eb="22">
      <t>ナカ</t>
    </rPh>
    <rPh sb="26" eb="28">
      <t>キニュウ</t>
    </rPh>
    <phoneticPr fontId="3"/>
  </si>
  <si>
    <t>詳細な設定をされる方は、以下を記入</t>
    <rPh sb="0" eb="2">
      <t>ショウサイ</t>
    </rPh>
    <rPh sb="3" eb="5">
      <t>セッテイ</t>
    </rPh>
    <rPh sb="9" eb="10">
      <t>ホウ</t>
    </rPh>
    <rPh sb="12" eb="14">
      <t>イカ</t>
    </rPh>
    <rPh sb="15" eb="17">
      <t>キニュウ</t>
    </rPh>
    <phoneticPr fontId="4"/>
  </si>
  <si>
    <t>※３　固定する無線チャネル番号を36～64、100～140の中から</t>
    <rPh sb="3" eb="5">
      <t>コテイ</t>
    </rPh>
    <rPh sb="7" eb="9">
      <t>ムセン</t>
    </rPh>
    <rPh sb="13" eb="15">
      <t>バンゴウ</t>
    </rPh>
    <rPh sb="30" eb="31">
      <t>ナカ</t>
    </rPh>
    <phoneticPr fontId="3"/>
  </si>
  <si>
    <t>※２　固定する無線チャネル番号を1～11の中から1つ記入。</t>
    <rPh sb="3" eb="5">
      <t>コテイ</t>
    </rPh>
    <rPh sb="7" eb="9">
      <t>ムセン</t>
    </rPh>
    <rPh sb="13" eb="15">
      <t>バンゴウ</t>
    </rPh>
    <rPh sb="21" eb="22">
      <t>ナカ</t>
    </rPh>
    <rPh sb="26" eb="28">
      <t>キニュウ</t>
    </rPh>
    <phoneticPr fontId="3"/>
  </si>
  <si>
    <t>※１　無線チャネル(5GHz)の詳細な設定を複数同時利用する事は出来ません。</t>
    <rPh sb="3" eb="5">
      <t>ムセン</t>
    </rPh>
    <phoneticPr fontId="3"/>
  </si>
  <si>
    <t>※３</t>
  </si>
  <si>
    <t>）</t>
  </si>
  <si>
    <t>（</t>
  </si>
  <si>
    <t>無線チャネル (5GHz)　※１</t>
    <rPh sb="0" eb="2">
      <t>ムセン</t>
    </rPh>
    <phoneticPr fontId="3"/>
  </si>
  <si>
    <t>※２</t>
  </si>
  <si>
    <t>記入が必要な別紙</t>
    <rPh sb="0" eb="2">
      <t>キニュウ</t>
    </rPh>
    <rPh sb="3" eb="5">
      <t>ヒツヨウ</t>
    </rPh>
    <rPh sb="6" eb="8">
      <t>ベッシ</t>
    </rPh>
    <phoneticPr fontId="3"/>
  </si>
  <si>
    <t>注文種別</t>
    <rPh sb="0" eb="4">
      <t>チュウモンシュベツ</t>
    </rPh>
    <phoneticPr fontId="3"/>
  </si>
  <si>
    <t>月</t>
    <rPh sb="0" eb="1">
      <t>ガツ</t>
    </rPh>
    <phoneticPr fontId="3"/>
  </si>
  <si>
    <t>有無</t>
    <rPh sb="0" eb="2">
      <t>ウム</t>
    </rPh>
    <phoneticPr fontId="3"/>
  </si>
  <si>
    <t>有</t>
    <rPh sb="0" eb="1">
      <t>ア</t>
    </rPh>
    <phoneticPr fontId="3"/>
  </si>
  <si>
    <t>無</t>
    <rPh sb="0" eb="1">
      <t>ナ</t>
    </rPh>
    <phoneticPr fontId="3"/>
  </si>
  <si>
    <t>Wi-Fi設定の説明</t>
    <rPh sb="5" eb="7">
      <t>セッテイ</t>
    </rPh>
    <rPh sb="8" eb="10">
      <t>セツメイ</t>
    </rPh>
    <phoneticPr fontId="3"/>
  </si>
  <si>
    <t>設定内容</t>
    <rPh sb="0" eb="2">
      <t>セッテイ</t>
    </rPh>
    <rPh sb="2" eb="4">
      <t>ナイヨウ</t>
    </rPh>
    <phoneticPr fontId="3"/>
  </si>
  <si>
    <t>プラン</t>
  </si>
  <si>
    <t>AP別のSSID設定</t>
    <rPh sb="2" eb="3">
      <t>ベツ</t>
    </rPh>
    <rPh sb="8" eb="10">
      <t>セッテイ</t>
    </rPh>
    <phoneticPr fontId="3"/>
  </si>
  <si>
    <t>SSID毎の詳細設定</t>
    <rPh sb="4" eb="5">
      <t>ゴト</t>
    </rPh>
    <rPh sb="6" eb="8">
      <t>ショウサイ</t>
    </rPh>
    <rPh sb="8" eb="10">
      <t>セッテイ</t>
    </rPh>
    <phoneticPr fontId="3"/>
  </si>
  <si>
    <t>別紙③-1</t>
    <rPh sb="0" eb="2">
      <t>ベッシ</t>
    </rPh>
    <phoneticPr fontId="3"/>
  </si>
  <si>
    <t>別紙③-2</t>
    <rPh sb="0" eb="2">
      <t>ベッシ</t>
    </rPh>
    <phoneticPr fontId="3"/>
  </si>
  <si>
    <t>■選択して下さい■</t>
    <rPh sb="1" eb="3">
      <t>センタク</t>
    </rPh>
    <rPh sb="5" eb="6">
      <t>クダ</t>
    </rPh>
    <phoneticPr fontId="3"/>
  </si>
  <si>
    <t>詳細</t>
    <rPh sb="0" eb="2">
      <t>ショウサイ</t>
    </rPh>
    <phoneticPr fontId="3"/>
  </si>
  <si>
    <t>ファイアウォール（ＩＰ指定）／通信速度制限（ＩＰ指定）</t>
  </si>
  <si>
    <t>ファイアウォール
（アプリ指定）</t>
  </si>
  <si>
    <t>通信速度制限
（アプリ指定）</t>
  </si>
  <si>
    <t>MACアドレス認証／
ＩＤパスワード認証</t>
  </si>
  <si>
    <t>MACアドレス認証</t>
  </si>
  <si>
    <t>詳細な設定を行なう場合、以下を記入してください</t>
    <rPh sb="0" eb="2">
      <t>ショウサイ</t>
    </rPh>
    <rPh sb="3" eb="5">
      <t>セッテイ</t>
    </rPh>
    <rPh sb="6" eb="7">
      <t>オコ</t>
    </rPh>
    <rPh sb="9" eb="11">
      <t>バアイ</t>
    </rPh>
    <rPh sb="12" eb="14">
      <t>イカ</t>
    </rPh>
    <rPh sb="15" eb="17">
      <t>キニュウ</t>
    </rPh>
    <phoneticPr fontId="3"/>
  </si>
  <si>
    <t>SSID毎の詳細設定(ハイエンド)</t>
    <rPh sb="4" eb="5">
      <t>ゴト</t>
    </rPh>
    <rPh sb="6" eb="8">
      <t>ショウサイ</t>
    </rPh>
    <rPh sb="8" eb="10">
      <t>セッテイ</t>
    </rPh>
    <phoneticPr fontId="3"/>
  </si>
  <si>
    <t>SSID毎の詳細設定(ベーシック)</t>
    <rPh sb="4" eb="5">
      <t>ゴト</t>
    </rPh>
    <rPh sb="6" eb="8">
      <t>ショウサイ</t>
    </rPh>
    <rPh sb="8" eb="10">
      <t>セッテイ</t>
    </rPh>
    <phoneticPr fontId="3"/>
  </si>
  <si>
    <t>□</t>
  </si>
  <si>
    <t>ポリシー</t>
  </si>
  <si>
    <t>プロトコル</t>
  </si>
  <si>
    <t>パスワードを記入（数字および a～f で26文字以内）</t>
    <rPh sb="6" eb="8">
      <t>キニュウ</t>
    </rPh>
    <rPh sb="9" eb="11">
      <t>スウジ</t>
    </rPh>
    <rPh sb="22" eb="24">
      <t>モジ</t>
    </rPh>
    <rPh sb="24" eb="26">
      <t>イナイ</t>
    </rPh>
    <phoneticPr fontId="3"/>
  </si>
  <si>
    <t>Wi-Fiへ接続時、
任意のWebサイトを表示
（Webリダイレクト）</t>
    <rPh sb="11" eb="13">
      <t>ニンイ</t>
    </rPh>
    <rPh sb="21" eb="23">
      <t>ヒョウジ</t>
    </rPh>
    <phoneticPr fontId="3"/>
  </si>
  <si>
    <t>MACアドレス認証</t>
  </si>
  <si>
    <t>ライト</t>
  </si>
  <si>
    <t>別紙③-3</t>
    <rPh sb="0" eb="2">
      <t>ベッシ</t>
    </rPh>
    <phoneticPr fontId="3"/>
  </si>
  <si>
    <t>ベーシック/ライト</t>
  </si>
  <si>
    <t>ベーシック</t>
  </si>
  <si>
    <t>AP別のSSID設定(ハイエンド/ハイエンドEx)</t>
    <rPh sb="2" eb="3">
      <t>ベツ</t>
    </rPh>
    <rPh sb="8" eb="10">
      <t>セッテイ</t>
    </rPh>
    <phoneticPr fontId="3"/>
  </si>
  <si>
    <t>SSID毎の詳細設定(ライト)</t>
    <rPh sb="4" eb="5">
      <t>ゴト</t>
    </rPh>
    <rPh sb="6" eb="8">
      <t>ショウサイ</t>
    </rPh>
    <rPh sb="8" eb="10">
      <t>セッテイ</t>
    </rPh>
    <phoneticPr fontId="3"/>
  </si>
  <si>
    <t>AP別のSSID設定(ベーシック/ライト)</t>
    <rPh sb="2" eb="3">
      <t>ベツ</t>
    </rPh>
    <rPh sb="8" eb="10">
      <t>セッテイ</t>
    </rPh>
    <phoneticPr fontId="3"/>
  </si>
  <si>
    <t>設定するSSID名</t>
  </si>
  <si>
    <t>表示　【標準設定】</t>
    <rPh sb="0" eb="2">
      <t>ヒョウジ</t>
    </rPh>
    <rPh sb="4" eb="6">
      <t>ヒョウジュン</t>
    </rPh>
    <rPh sb="6" eb="8">
      <t>セッテイ</t>
    </rPh>
    <phoneticPr fontId="3"/>
  </si>
  <si>
    <t>（</t>
  </si>
  <si>
    <t>Mbps）</t>
  </si>
  <si>
    <t>制限なし　【標準設定】</t>
    <rPh sb="0" eb="2">
      <t>セイゲン</t>
    </rPh>
    <phoneticPr fontId="3"/>
  </si>
  <si>
    <t>：</t>
  </si>
  <si>
    <t>～</t>
  </si>
  <si>
    <t>）</t>
  </si>
  <si>
    <t>常時ON　【標準設定】</t>
    <rPh sb="0" eb="2">
      <t>ジョウジ</t>
    </rPh>
    <phoneticPr fontId="3"/>
  </si>
  <si>
    <t>OFF</t>
  </si>
  <si>
    <t>OFF　【標準設定】</t>
    <rPh sb="5" eb="7">
      <t>ヒョウジュン</t>
    </rPh>
    <rPh sb="7" eb="9">
      <t>セッテイ</t>
    </rPh>
    <phoneticPr fontId="3"/>
  </si>
  <si>
    <t>周波数帯</t>
    <rPh sb="0" eb="3">
      <t>シュウハスウ</t>
    </rPh>
    <rPh sb="3" eb="4">
      <t>タイ</t>
    </rPh>
    <phoneticPr fontId="3"/>
  </si>
  <si>
    <t>2.4GHz+5GHzデュアルバンド</t>
  </si>
  <si>
    <t>5GHzのみ</t>
  </si>
  <si>
    <t>2.4GHz+5GHzデュアルバンド　【標準設定】</t>
  </si>
  <si>
    <t>Webサイト表示
（Webリダイレクト）</t>
    <rPh sb="6" eb="8">
      <t>ヒョウジ</t>
    </rPh>
    <phoneticPr fontId="3"/>
  </si>
  <si>
    <t>OFF</t>
  </si>
  <si>
    <t>ON（URLを記入）</t>
    <rPh sb="7" eb="9">
      <t>キニュウ</t>
    </rPh>
    <phoneticPr fontId="3"/>
  </si>
  <si>
    <t>※MACアドレス認証との同時使用不可</t>
    <rPh sb="8" eb="10">
      <t>ニンショウ</t>
    </rPh>
    <rPh sb="12" eb="14">
      <t>ドウジ</t>
    </rPh>
    <rPh sb="14" eb="16">
      <t>シヨウ</t>
    </rPh>
    <rPh sb="16" eb="18">
      <t>フカ</t>
    </rPh>
    <phoneticPr fontId="3"/>
  </si>
  <si>
    <t>ブラウザ認証
（メール&amp;SNS）</t>
    <rPh sb="4" eb="6">
      <t>ニンショウ</t>
    </rPh>
    <phoneticPr fontId="3"/>
  </si>
  <si>
    <t>ON</t>
  </si>
  <si>
    <t>OFF　【標準設定】</t>
  </si>
  <si>
    <t>※３</t>
  </si>
  <si>
    <t>※４</t>
  </si>
  <si>
    <t>※AP毎に個別設定するには、別紙①-3へ記載</t>
    <rPh sb="3" eb="4">
      <t>ゴト</t>
    </rPh>
    <rPh sb="5" eb="7">
      <t>コベツ</t>
    </rPh>
    <rPh sb="7" eb="9">
      <t>セッテイ</t>
    </rPh>
    <rPh sb="14" eb="16">
      <t>ベッシ</t>
    </rPh>
    <rPh sb="20" eb="22">
      <t>キサイ</t>
    </rPh>
    <phoneticPr fontId="3"/>
  </si>
  <si>
    <t>自動選択　【標準設定】</t>
    <rPh sb="0" eb="2">
      <t>ジドウ</t>
    </rPh>
    <rPh sb="2" eb="4">
      <t>センタク</t>
    </rPh>
    <phoneticPr fontId="3"/>
  </si>
  <si>
    <t>無線帯域幅 (5GHz)</t>
    <rPh sb="0" eb="2">
      <t>ムセン</t>
    </rPh>
    <rPh sb="2" eb="4">
      <t>タイイキ</t>
    </rPh>
    <rPh sb="4" eb="5">
      <t>ハバ</t>
    </rPh>
    <phoneticPr fontId="3"/>
  </si>
  <si>
    <t>自動選択(20/40/80MHz)</t>
    <rPh sb="0" eb="2">
      <t>ジドウ</t>
    </rPh>
    <rPh sb="2" eb="4">
      <t>センタク</t>
    </rPh>
    <phoneticPr fontId="3"/>
  </si>
  <si>
    <t>自動選択(20/40/80MHz)　【標準設定】</t>
  </si>
  <si>
    <t>※１　利用者の認証の詳細な設定を複数同時利用する事は出来ません。</t>
  </si>
  <si>
    <t>※３　固定する無線チャネル番号を1～11の中から1つ記入。</t>
    <rPh sb="3" eb="5">
      <t>コテイ</t>
    </rPh>
    <rPh sb="7" eb="9">
      <t>ムセン</t>
    </rPh>
    <rPh sb="13" eb="15">
      <t>バンゴウ</t>
    </rPh>
    <rPh sb="21" eb="22">
      <t>ナカ</t>
    </rPh>
    <rPh sb="26" eb="28">
      <t>キニュウ</t>
    </rPh>
    <phoneticPr fontId="3"/>
  </si>
  <si>
    <t>※４　固定する無線チャネル番号を36～64、100～140の中から</t>
    <rPh sb="3" eb="5">
      <t>コテイ</t>
    </rPh>
    <rPh sb="7" eb="9">
      <t>ムセン</t>
    </rPh>
    <rPh sb="13" eb="15">
      <t>バンゴウ</t>
    </rPh>
    <rPh sb="30" eb="31">
      <t>ナカ</t>
    </rPh>
    <phoneticPr fontId="3"/>
  </si>
  <si>
    <t>別紙⑤-1_詳細設定申込書(ベーシックプラン用)</t>
    <rPh sb="12" eb="13">
      <t>ショ</t>
    </rPh>
    <rPh sb="22" eb="23">
      <t>ヨウ</t>
    </rPh>
    <phoneticPr fontId="4"/>
  </si>
  <si>
    <t>別紙⑤-2_Ｗｉ-Ｆｉ設定シート（ベーシックプラン/ライトプラン用）
MACアドレス認証</t>
  </si>
  <si>
    <t>別紙⑤-3_詳細設定申込書(ライトプラン用)</t>
    <rPh sb="12" eb="13">
      <t>ショ</t>
    </rPh>
    <rPh sb="20" eb="21">
      <t>ヨウ</t>
    </rPh>
    <phoneticPr fontId="4"/>
  </si>
  <si>
    <t>別紙③-1_ＡＰ別の設定申込書 (プラン共通)</t>
    <rPh sb="20" eb="22">
      <t>キョウツウ</t>
    </rPh>
    <phoneticPr fontId="4"/>
  </si>
  <si>
    <t>別紙④-1</t>
    <rPh sb="0" eb="2">
      <t>ベッシ</t>
    </rPh>
    <phoneticPr fontId="3"/>
  </si>
  <si>
    <t>別紙④-2</t>
    <rPh sb="0" eb="2">
      <t>ベッシ</t>
    </rPh>
    <phoneticPr fontId="3"/>
  </si>
  <si>
    <t>別紙④-3</t>
    <rPh sb="0" eb="2">
      <t>ベッシ</t>
    </rPh>
    <phoneticPr fontId="3"/>
  </si>
  <si>
    <t>別紙④-4</t>
    <rPh sb="0" eb="2">
      <t>ベッシ</t>
    </rPh>
    <phoneticPr fontId="3"/>
  </si>
  <si>
    <t>別紙④-5</t>
    <rPh sb="0" eb="2">
      <t>ベッシ</t>
    </rPh>
    <phoneticPr fontId="3"/>
  </si>
  <si>
    <t>別紙⑤-1</t>
    <rPh sb="0" eb="2">
      <t>ベッシ</t>
    </rPh>
    <phoneticPr fontId="3"/>
  </si>
  <si>
    <t>別紙⑤-2</t>
    <rPh sb="0" eb="2">
      <t>ベッシ</t>
    </rPh>
    <phoneticPr fontId="3"/>
  </si>
  <si>
    <t>別紙⑤-3</t>
    <rPh sb="0" eb="2">
      <t>ベッシ</t>
    </rPh>
    <phoneticPr fontId="3"/>
  </si>
  <si>
    <t>削除するSSID
（ネットワーク名）</t>
    <rPh sb="0" eb="2">
      <t>サクジョ</t>
    </rPh>
    <phoneticPr fontId="4"/>
  </si>
  <si>
    <t>フリガナ</t>
  </si>
  <si>
    <t>SSID削除用</t>
    <rPh sb="4" eb="6">
      <t>サクジョ</t>
    </rPh>
    <rPh sb="6" eb="7">
      <t>ヨウ</t>
    </rPh>
    <phoneticPr fontId="4"/>
  </si>
  <si>
    <t>　  　 来訪者向けインターネットは、社内システムへのアクセスを遮断したＷｉ-Ｆｉインターネットを提供します。（プライベートIPアドレスへの通信をブロックします。）</t>
  </si>
  <si>
    <t>※１　来訪者向けインターネットとして、ＳＳＩＤを使われる方は、チェック願います。</t>
  </si>
  <si>
    <t>来訪者向けＷｉ-Ｆｉインターネットとして活用　※１</t>
  </si>
  <si>
    <t>SSIDの用途</t>
    <rPh sb="5" eb="7">
      <t>ヨウト</t>
    </rPh>
    <phoneticPr fontId="4"/>
  </si>
  <si>
    <t>SSIDの追加</t>
    <rPh sb="5" eb="7">
      <t>ツイカ</t>
    </rPh>
    <phoneticPr fontId="4"/>
  </si>
  <si>
    <t>変更するSSID
（ネットワーク名）</t>
    <rPh sb="0" eb="2">
      <t>ヘンコウ</t>
    </rPh>
    <phoneticPr fontId="4"/>
  </si>
  <si>
    <t>SSID名・パスワードの設定変更</t>
    <rPh sb="4" eb="5">
      <t>メイ</t>
    </rPh>
    <rPh sb="12" eb="14">
      <t>セッテイ</t>
    </rPh>
    <rPh sb="14" eb="16">
      <t>ヘンコウ</t>
    </rPh>
    <phoneticPr fontId="4"/>
  </si>
  <si>
    <t>SSID削除</t>
    <rPh sb="4" eb="6">
      <t>サクジョ</t>
    </rPh>
    <phoneticPr fontId="3"/>
  </si>
  <si>
    <t>SSIDの追加</t>
    <rPh sb="5" eb="7">
      <t>ツイカ</t>
    </rPh>
    <phoneticPr fontId="3"/>
  </si>
  <si>
    <t>SSID名・パスワードの設定変更</t>
    <rPh sb="4" eb="5">
      <t>メイ</t>
    </rPh>
    <phoneticPr fontId="3"/>
  </si>
  <si>
    <t>申込内容</t>
    <rPh sb="0" eb="2">
      <t>モウシコミ</t>
    </rPh>
    <rPh sb="2" eb="4">
      <t>ナイヨウ</t>
    </rPh>
    <phoneticPr fontId="3"/>
  </si>
  <si>
    <t>別紙①_ＳＳＩＤ設定変更時利用</t>
    <rPh sb="0" eb="2">
      <t>ベッシ</t>
    </rPh>
    <rPh sb="8" eb="10">
      <t>セッテイ</t>
    </rPh>
    <rPh sb="12" eb="13">
      <t>ジ</t>
    </rPh>
    <rPh sb="13" eb="15">
      <t>リヨウ</t>
    </rPh>
    <phoneticPr fontId="4"/>
  </si>
  <si>
    <t>＠</t>
  </si>
  <si>
    <t>変更後の
サポート情報送付先
メールアドレス</t>
    <rPh sb="0" eb="2">
      <t>ヘンコウ</t>
    </rPh>
    <rPh sb="2" eb="3">
      <t>ゴ</t>
    </rPh>
    <rPh sb="9" eb="11">
      <t>ジョウホウ</t>
    </rPh>
    <rPh sb="11" eb="13">
      <t>ソウフ</t>
    </rPh>
    <rPh sb="13" eb="14">
      <t>サキ</t>
    </rPh>
    <phoneticPr fontId="4"/>
  </si>
  <si>
    <t>－</t>
  </si>
  <si>
    <t>日中の連絡先
電話番号</t>
    <rPh sb="0" eb="2">
      <t>ニッチュウ</t>
    </rPh>
    <rPh sb="3" eb="5">
      <t>レンラク</t>
    </rPh>
    <rPh sb="5" eb="6">
      <t>サキ</t>
    </rPh>
    <rPh sb="7" eb="9">
      <t>デンワ</t>
    </rPh>
    <rPh sb="9" eb="11">
      <t>バンゴウ</t>
    </rPh>
    <phoneticPr fontId="4"/>
  </si>
  <si>
    <t>氏名</t>
    <rPh sb="0" eb="2">
      <t>シメイ</t>
    </rPh>
    <phoneticPr fontId="4"/>
  </si>
  <si>
    <t>部署名</t>
    <rPh sb="0" eb="2">
      <t>ブショ</t>
    </rPh>
    <rPh sb="2" eb="3">
      <t>メイ</t>
    </rPh>
    <phoneticPr fontId="4"/>
  </si>
  <si>
    <t>変更後の連絡先</t>
    <rPh sb="0" eb="2">
      <t>ヘンコウ</t>
    </rPh>
    <rPh sb="2" eb="3">
      <t>ゴ</t>
    </rPh>
    <rPh sb="4" eb="7">
      <t>レンラクサキ</t>
    </rPh>
    <phoneticPr fontId="4"/>
  </si>
  <si>
    <t>連絡先の変更</t>
    <rPh sb="0" eb="2">
      <t>レンラク</t>
    </rPh>
    <rPh sb="2" eb="3">
      <t>サキ</t>
    </rPh>
    <rPh sb="4" eb="6">
      <t>ヘンコウ</t>
    </rPh>
    <phoneticPr fontId="4"/>
  </si>
  <si>
    <t>別紙②_連絡先変更時利用</t>
    <rPh sb="0" eb="2">
      <t>ベッシ</t>
    </rPh>
    <rPh sb="4" eb="9">
      <t>レンラクサキヘンコウ</t>
    </rPh>
    <rPh sb="9" eb="12">
      <t>ジリヨウ</t>
    </rPh>
    <phoneticPr fontId="4"/>
  </si>
  <si>
    <t>別紙②</t>
    <rPh sb="0" eb="2">
      <t>ベッシ</t>
    </rPh>
    <phoneticPr fontId="3"/>
  </si>
  <si>
    <t>連絡先変更</t>
    <rPh sb="0" eb="3">
      <t>レンラクサキ</t>
    </rPh>
    <rPh sb="3" eb="5">
      <t>ヘンコウ</t>
    </rPh>
    <phoneticPr fontId="3"/>
  </si>
  <si>
    <t>wifi_support-ml@east.ntt.co.jp</t>
  </si>
  <si>
    <t>別紙①</t>
    <rPh sb="0" eb="2">
      <t>ベッシ</t>
    </rPh>
    <phoneticPr fontId="3"/>
  </si>
  <si>
    <t>SSID設定変更</t>
    <rPh sb="4" eb="6">
      <t>セッテイ</t>
    </rPh>
    <rPh sb="6" eb="8">
      <t>ヘンコウ</t>
    </rPh>
    <phoneticPr fontId="3"/>
  </si>
  <si>
    <t>送付先</t>
    <rPh sb="0" eb="3">
      <t>ソウフサキ</t>
    </rPh>
    <phoneticPr fontId="3"/>
  </si>
  <si>
    <t>記入が必要な別紙</t>
    <rPh sb="0" eb="2">
      <t>キニュウ</t>
    </rPh>
    <rPh sb="3" eb="5">
      <t>ヒツヨウ</t>
    </rPh>
    <rPh sb="6" eb="8">
      <t>ベッシ</t>
    </rPh>
    <phoneticPr fontId="3"/>
  </si>
  <si>
    <t>設定変更内容</t>
    <rPh sb="0" eb="2">
      <t>セッテイ</t>
    </rPh>
    <rPh sb="2" eb="6">
      <t>ヘンコウナイヨウ</t>
    </rPh>
    <phoneticPr fontId="3"/>
  </si>
  <si>
    <t>■選択して下さい■</t>
    <rPh sb="1" eb="3">
      <t>センタク</t>
    </rPh>
    <rPh sb="5" eb="6">
      <t>クダ</t>
    </rPh>
    <phoneticPr fontId="3"/>
  </si>
  <si>
    <t>詳細設定希望</t>
    <rPh sb="0" eb="4">
      <t>ショウサイセッテイ</t>
    </rPh>
    <rPh sb="4" eb="6">
      <t>キボウ</t>
    </rPh>
    <phoneticPr fontId="3"/>
  </si>
  <si>
    <t>設定変更内容</t>
    <rPh sb="0" eb="2">
      <t>セッテイ</t>
    </rPh>
    <rPh sb="2" eb="4">
      <t>ヘンコウ</t>
    </rPh>
    <rPh sb="4" eb="6">
      <t>ナイヨウ</t>
    </rPh>
    <phoneticPr fontId="3"/>
  </si>
  <si>
    <t>日</t>
  </si>
  <si>
    <t>月</t>
  </si>
  <si>
    <t>年</t>
  </si>
  <si>
    <t>西暦</t>
    <rPh sb="0" eb="2">
      <t>セイレキ</t>
    </rPh>
    <phoneticPr fontId="3"/>
  </si>
  <si>
    <t>設定変更希望日</t>
    <rPh sb="0" eb="2">
      <t>セッテイ</t>
    </rPh>
    <rPh sb="2" eb="4">
      <t>ヘンコウ</t>
    </rPh>
    <rPh sb="4" eb="6">
      <t>キボウ</t>
    </rPh>
    <rPh sb="6" eb="7">
      <t>ヒ</t>
    </rPh>
    <phoneticPr fontId="4"/>
  </si>
  <si>
    <t>ご契約ID</t>
    <rPh sb="1" eb="3">
      <t>ケイヤク</t>
    </rPh>
    <phoneticPr fontId="4"/>
  </si>
  <si>
    <t>（建物名）　　　　　　　　　　　　　　　　　　　　　　　　　　　　　　　　　　　　　　　</t>
    <rPh sb="1" eb="3">
      <t>タテモノ</t>
    </rPh>
    <rPh sb="3" eb="4">
      <t>メイ</t>
    </rPh>
    <phoneticPr fontId="4"/>
  </si>
  <si>
    <t>市区町村
番地</t>
    <rPh sb="0" eb="4">
      <t>シクチョウソン</t>
    </rPh>
    <phoneticPr fontId="4"/>
  </si>
  <si>
    <t>都道府県</t>
    <rPh sb="0" eb="4">
      <t>トドウフケン</t>
    </rPh>
    <phoneticPr fontId="4"/>
  </si>
  <si>
    <t>〒</t>
  </si>
  <si>
    <t>エンドユーザ様住所</t>
  </si>
  <si>
    <t>ご利用者名
（法人名）</t>
    <rPh sb="1" eb="4">
      <t>リヨウシャ</t>
    </rPh>
    <rPh sb="4" eb="5">
      <t>メイ</t>
    </rPh>
    <rPh sb="7" eb="9">
      <t>ホウジン</t>
    </rPh>
    <rPh sb="9" eb="10">
      <t>メイ</t>
    </rPh>
    <phoneticPr fontId="4"/>
  </si>
  <si>
    <t>注文内容を選択し、内容に応じた別紙に必要事項を記載・送付してください。</t>
    <rPh sb="0" eb="2">
      <t>チュウモン</t>
    </rPh>
    <rPh sb="2" eb="4">
      <t>ナイヨウ</t>
    </rPh>
    <rPh sb="5" eb="7">
      <t>センタク</t>
    </rPh>
    <rPh sb="9" eb="11">
      <t>ナイヨウ</t>
    </rPh>
    <rPh sb="12" eb="13">
      <t>オウ</t>
    </rPh>
    <rPh sb="15" eb="17">
      <t>ベッシ</t>
    </rPh>
    <rPh sb="18" eb="22">
      <t>ヒツヨウジコウ</t>
    </rPh>
    <rPh sb="23" eb="25">
      <t>キサイ</t>
    </rPh>
    <rPh sb="26" eb="28">
      <t>ソウフ</t>
    </rPh>
    <phoneticPr fontId="3"/>
  </si>
  <si>
    <t>【様式wifi3】設定変更依頼書</t>
    <rPh sb="1" eb="3">
      <t>ヨウシキ</t>
    </rPh>
    <rPh sb="9" eb="11">
      <t>セッテイ</t>
    </rPh>
    <rPh sb="11" eb="16">
      <t>ヘンコウイライショ</t>
    </rPh>
    <phoneticPr fontId="3"/>
  </si>
  <si>
    <t>注文種別</t>
    <rPh sb="0" eb="4">
      <t>チュウモンシュベツ</t>
    </rPh>
    <phoneticPr fontId="3"/>
  </si>
  <si>
    <t>希望しない(本依頼書と別紙①～②を記載・送付してください)</t>
    <rPh sb="0" eb="2">
      <t>キボウ</t>
    </rPh>
    <rPh sb="6" eb="7">
      <t>ホン</t>
    </rPh>
    <rPh sb="7" eb="10">
      <t>イライショ</t>
    </rPh>
    <rPh sb="11" eb="13">
      <t>ベッシ</t>
    </rPh>
    <rPh sb="17" eb="19">
      <t>キサイ</t>
    </rPh>
    <rPh sb="20" eb="22">
      <t>ソウフ</t>
    </rPh>
    <phoneticPr fontId="3"/>
  </si>
  <si>
    <t>本様式は、アクセスポイントの設定変更を行う場合に用いる依頼書です。</t>
    <rPh sb="0" eb="3">
      <t>ホンヨウシキ</t>
    </rPh>
    <rPh sb="14" eb="16">
      <t>セッテイ</t>
    </rPh>
    <rPh sb="16" eb="18">
      <t>ヘンコウ</t>
    </rPh>
    <rPh sb="19" eb="20">
      <t>オコ</t>
    </rPh>
    <rPh sb="21" eb="23">
      <t>バアイ</t>
    </rPh>
    <rPh sb="24" eb="25">
      <t>モチ</t>
    </rPh>
    <rPh sb="27" eb="30">
      <t>イライショ</t>
    </rPh>
    <phoneticPr fontId="3"/>
  </si>
  <si>
    <t>設定内容に応じて別紙を記載してください。</t>
    <rPh sb="0" eb="2">
      <t>セッテイ</t>
    </rPh>
    <rPh sb="2" eb="4">
      <t>ナイヨウ</t>
    </rPh>
    <rPh sb="5" eb="6">
      <t>オウ</t>
    </rPh>
    <rPh sb="8" eb="10">
      <t>ベッシ</t>
    </rPh>
    <rPh sb="11" eb="13">
      <t>キサイ</t>
    </rPh>
    <phoneticPr fontId="3"/>
  </si>
  <si>
    <t>本様式は詳細設定を希望する場合に用いる申込書です。設定変更依頼書と合わせて記載・送付してください。</t>
    <rPh sb="0" eb="1">
      <t>ホン</t>
    </rPh>
    <rPh sb="1" eb="3">
      <t>ヨウシキ</t>
    </rPh>
    <rPh sb="4" eb="6">
      <t>ショウサイ</t>
    </rPh>
    <rPh sb="6" eb="8">
      <t>セッテイ</t>
    </rPh>
    <rPh sb="9" eb="11">
      <t>キボウ</t>
    </rPh>
    <rPh sb="13" eb="15">
      <t>バアイ</t>
    </rPh>
    <rPh sb="16" eb="17">
      <t>モチ</t>
    </rPh>
    <rPh sb="19" eb="22">
      <t>モウシコミショ</t>
    </rPh>
    <rPh sb="25" eb="27">
      <t>セッテイ</t>
    </rPh>
    <rPh sb="27" eb="29">
      <t>ヘンコウ</t>
    </rPh>
    <rPh sb="29" eb="32">
      <t>イライショ</t>
    </rPh>
    <rPh sb="33" eb="34">
      <t>ア</t>
    </rPh>
    <rPh sb="37" eb="39">
      <t>キサイ</t>
    </rPh>
    <rPh sb="40" eb="42">
      <t>ソウフ</t>
    </rPh>
    <phoneticPr fontId="3"/>
  </si>
  <si>
    <t>【様式wifi3】設定変更詳細依頼書</t>
    <rPh sb="1" eb="3">
      <t>ヨウシキ</t>
    </rPh>
    <rPh sb="9" eb="11">
      <t>セッテイ</t>
    </rPh>
    <rPh sb="11" eb="13">
      <t>ヘンコウ</t>
    </rPh>
    <rPh sb="13" eb="15">
      <t>ショウサイ</t>
    </rPh>
    <rPh sb="15" eb="18">
      <t>イライショ</t>
    </rPh>
    <phoneticPr fontId="3"/>
  </si>
  <si>
    <t>本紙を合わせて記載・送付してください。</t>
  </si>
  <si>
    <t>契約ID</t>
    <rPh sb="0" eb="2">
      <t>ケイヤク</t>
    </rPh>
    <phoneticPr fontId="4"/>
  </si>
  <si>
    <t>設定項目</t>
    <rPh sb="0" eb="2">
      <t>セッテイ</t>
    </rPh>
    <rPh sb="2" eb="4">
      <t>コウモク</t>
    </rPh>
    <phoneticPr fontId="4"/>
  </si>
  <si>
    <t>標準設定</t>
  </si>
  <si>
    <t>設定変更</t>
    <rPh sb="0" eb="2">
      <t>セッテイ</t>
    </rPh>
    <rPh sb="2" eb="4">
      <t>ヘンコウ</t>
    </rPh>
    <phoneticPr fontId="4"/>
  </si>
  <si>
    <t>ダッシュボードのNW名</t>
    <rPh sb="10" eb="11">
      <t>メイ</t>
    </rPh>
    <phoneticPr fontId="4"/>
  </si>
  <si>
    <t>契約IDがWOW1234567890の場合
WOW1234567890-001</t>
    <rPh sb="0" eb="2">
      <t>ケイヤク</t>
    </rPh>
    <rPh sb="19" eb="21">
      <t>バアイ</t>
    </rPh>
    <phoneticPr fontId="4"/>
  </si>
  <si>
    <t>--WOW○○○○○○○○○○</t>
  </si>
  <si>
    <t>※　左側が自由記述欄。--WOW・・・後ろに入れさせていただきます</t>
    <rPh sb="2" eb="4">
      <t>ヒダリガワ</t>
    </rPh>
    <rPh sb="5" eb="7">
      <t>ジユウ</t>
    </rPh>
    <rPh sb="7" eb="9">
      <t>キジュツ</t>
    </rPh>
    <rPh sb="9" eb="10">
      <t>ラン</t>
    </rPh>
    <rPh sb="19" eb="20">
      <t>ウシ</t>
    </rPh>
    <rPh sb="22" eb="23">
      <t>イ</t>
    </rPh>
    <phoneticPr fontId="4"/>
  </si>
  <si>
    <t>例：　Osaka--WOW123456789　</t>
  </si>
  <si>
    <t>※入力可能文字：半角英数及び記号（. @ # _ -）</t>
  </si>
  <si>
    <t>契約ID(NW名)</t>
    <rPh sb="0" eb="2">
      <t>ケイヤク</t>
    </rPh>
    <rPh sb="7" eb="8">
      <t>メイ</t>
    </rPh>
    <phoneticPr fontId="4"/>
  </si>
  <si>
    <t>変更したい名前</t>
    <rPh sb="0" eb="2">
      <t>ヘンコウ</t>
    </rPh>
    <rPh sb="5" eb="7">
      <t>ナマエ</t>
    </rPh>
    <phoneticPr fontId="4"/>
  </si>
  <si>
    <t>--WOW○○○○○○○○○○</t>
  </si>
  <si>
    <t>--WOW○○○○○○○○○○</t>
  </si>
  <si>
    <t>--WOW○○○○○○○○○○</t>
  </si>
  <si>
    <t>--WOW○○○○○○○○○○</t>
  </si>
  <si>
    <t>APID</t>
  </si>
  <si>
    <t>AP名</t>
    <rPh sb="2" eb="3">
      <t>メイ</t>
    </rPh>
    <phoneticPr fontId="4"/>
  </si>
  <si>
    <t>001-001</t>
  </si>
  <si>
    <t>AP-ID</t>
  </si>
  <si>
    <t>AP-ID</t>
  </si>
  <si>
    <t>AP-ID</t>
  </si>
  <si>
    <t>AP-ID</t>
  </si>
  <si>
    <t>AP-ID</t>
  </si>
  <si>
    <t>MACアドレス認証端末の追加・削除</t>
    <rPh sb="7" eb="9">
      <t>ニンショウ</t>
    </rPh>
    <rPh sb="9" eb="11">
      <t>タンマツ</t>
    </rPh>
    <rPh sb="12" eb="14">
      <t>ツイカ</t>
    </rPh>
    <rPh sb="15" eb="17">
      <t>サクジョ</t>
    </rPh>
    <phoneticPr fontId="4"/>
  </si>
  <si>
    <t>MACアドレス情報</t>
    <rPh sb="7" eb="9">
      <t>ジョウホウ</t>
    </rPh>
    <phoneticPr fontId="4"/>
  </si>
  <si>
    <t>追加/削除</t>
    <rPh sb="0" eb="2">
      <t>ツイカ</t>
    </rPh>
    <rPh sb="3" eb="5">
      <t>サクジョ</t>
    </rPh>
    <phoneticPr fontId="4"/>
  </si>
  <si>
    <t>ID（メールアドレス）</t>
  </si>
  <si>
    <t>パスワード※</t>
  </si>
  <si>
    <t xml:space="preserve">例　０１：２３：４５：６７：８９：ａｂ </t>
  </si>
  <si>
    <t>追加</t>
  </si>
  <si>
    <t>例　ntt@east.ntt.co.jp</t>
  </si>
  <si>
    <t>例　abcd1234</t>
    <rPh sb="0" eb="1">
      <t>レイ</t>
    </rPh>
    <phoneticPr fontId="4"/>
  </si>
  <si>
    <t>削除</t>
  </si>
  <si>
    <t>選択してください</t>
  </si>
  <si>
    <t>　</t>
  </si>
  <si>
    <t>例　〇</t>
  </si>
  <si>
    <t>Health care</t>
  </si>
  <si>
    <t>All Web file sharing（以下全て）</t>
  </si>
  <si>
    <t>All Health care（以下全て）</t>
  </si>
  <si>
    <t>All Blogging</t>
  </si>
  <si>
    <t>Allscripts</t>
  </si>
  <si>
    <t>Cerner</t>
  </si>
  <si>
    <t>CureMD</t>
  </si>
  <si>
    <t>Epic EHR</t>
  </si>
  <si>
    <t>GE Healthcare</t>
  </si>
  <si>
    <t>McKesson</t>
  </si>
  <si>
    <t>Line</t>
  </si>
  <si>
    <t>Web payments</t>
  </si>
  <si>
    <t>All Web payments（以下全て）</t>
  </si>
  <si>
    <t>Intuit</t>
  </si>
  <si>
    <t>Lightspeed Retail POS</t>
  </si>
  <si>
    <t>LivePOS</t>
  </si>
  <si>
    <t>PayPal</t>
  </si>
  <si>
    <t>Snapchat</t>
  </si>
  <si>
    <t>PayU</t>
  </si>
  <si>
    <t>ShopKeep</t>
  </si>
  <si>
    <t>Square</t>
  </si>
  <si>
    <t>Stripe</t>
  </si>
  <si>
    <t>Databases &amp; cloud services</t>
  </si>
  <si>
    <t>Mega</t>
  </si>
  <si>
    <t>All Databases &amp; cloud services（以下全て）</t>
  </si>
  <si>
    <t>Microsoft OneDrive</t>
  </si>
  <si>
    <t>Amazon RDS</t>
  </si>
  <si>
    <t>Amazon Redshift</t>
  </si>
  <si>
    <t>Azure</t>
  </si>
  <si>
    <t>IBM Cloud</t>
  </si>
  <si>
    <t>SAP Cloud Platform</t>
  </si>
  <si>
    <t>nhl.com</t>
  </si>
  <si>
    <t>SAP Hana</t>
  </si>
  <si>
    <t>Advertisings</t>
  </si>
  <si>
    <t>Blizzard</t>
  </si>
  <si>
    <t>Security</t>
  </si>
  <si>
    <t>All Advertisings（以下全て）</t>
  </si>
  <si>
    <t>All Security（以下全て）</t>
  </si>
  <si>
    <t>Advertising.com</t>
  </si>
  <si>
    <t>BBC iPlayer</t>
  </si>
  <si>
    <t>avast</t>
  </si>
  <si>
    <t>AppNexus</t>
  </si>
  <si>
    <t>DigiCert</t>
  </si>
  <si>
    <t>Brightroll</t>
  </si>
  <si>
    <t>Productivity</t>
  </si>
  <si>
    <t>DoubleVerify</t>
  </si>
  <si>
    <t>All Productivity（以下全て）</t>
  </si>
  <si>
    <t>Google advertising</t>
  </si>
  <si>
    <t>HBO GO</t>
  </si>
  <si>
    <t>Adobe Creative Cloud</t>
  </si>
  <si>
    <t>Integral Ad Science</t>
  </si>
  <si>
    <t>Sharepoint</t>
  </si>
  <si>
    <t>LKQD</t>
  </si>
  <si>
    <t>Simphony.NET</t>
  </si>
  <si>
    <t>moatads</t>
  </si>
  <si>
    <t>Slack</t>
  </si>
  <si>
    <t>mopub</t>
  </si>
  <si>
    <t>Windows Live Office</t>
  </si>
  <si>
    <t>OpenX</t>
  </si>
  <si>
    <t>Windows Office365</t>
  </si>
  <si>
    <t>Pubmatic</t>
  </si>
  <si>
    <t>ABC News</t>
  </si>
  <si>
    <t>Remote monitoring &amp; management</t>
  </si>
  <si>
    <t>SpringServe</t>
  </si>
  <si>
    <t>All Remote monitoring &amp;　management（以下全て）</t>
  </si>
  <si>
    <t>Niconico</t>
  </si>
  <si>
    <t>auvik</t>
  </si>
  <si>
    <t>Citrix ICA</t>
  </si>
  <si>
    <t>Citrix Online</t>
  </si>
  <si>
    <t>Marconet</t>
  </si>
  <si>
    <t>MyRMM</t>
  </si>
  <si>
    <t>Remote desktop</t>
  </si>
  <si>
    <t>Business management</t>
  </si>
  <si>
    <t>Online backup</t>
  </si>
  <si>
    <t>All Business management（以下全て）</t>
  </si>
  <si>
    <t>All Online backup（以下全て）</t>
  </si>
  <si>
    <t>Deltek Axium</t>
  </si>
  <si>
    <t>IFS</t>
  </si>
  <si>
    <t>Intacct</t>
  </si>
  <si>
    <t>IQMS</t>
  </si>
  <si>
    <t>Icloud</t>
  </si>
  <si>
    <t>Microsoft Dynamics 365</t>
  </si>
  <si>
    <t>Mozy</t>
  </si>
  <si>
    <t>NetSuite</t>
  </si>
  <si>
    <t>Peer-to-peer (P2P)</t>
  </si>
  <si>
    <t>Priority ERP</t>
  </si>
  <si>
    <t>All Peer-to-peer (P2P)（以下全て）</t>
  </si>
  <si>
    <t>salesforce.com</t>
  </si>
  <si>
    <t>SICOM Restaurant Management</t>
  </si>
  <si>
    <t>SugarCRM</t>
  </si>
  <si>
    <t>Workday</t>
  </si>
  <si>
    <t>All Web file sharing（以下全て）</t>
  </si>
  <si>
    <t>All Health care（以下全て）</t>
  </si>
  <si>
    <t>Line</t>
  </si>
  <si>
    <t>All Web payments（以下全て）</t>
  </si>
  <si>
    <t>Snapchat</t>
  </si>
  <si>
    <t>Databases &amp; cloud services</t>
  </si>
  <si>
    <t>Mega</t>
  </si>
  <si>
    <t>All Databases &amp; cloud services（以下全て）</t>
  </si>
  <si>
    <t>Microsoft OneDrive</t>
  </si>
  <si>
    <t>nhl.com</t>
  </si>
  <si>
    <t>Advertisings</t>
  </si>
  <si>
    <t>Blizzard</t>
  </si>
  <si>
    <t>All Advertisings（以下全て）</t>
  </si>
  <si>
    <t>All Security（以下全て）</t>
  </si>
  <si>
    <t>BBC iPlayer</t>
  </si>
  <si>
    <t>avast</t>
  </si>
  <si>
    <t>DigiCert</t>
  </si>
  <si>
    <t>Productivity</t>
  </si>
  <si>
    <t>All Productivity（以下全て）</t>
  </si>
  <si>
    <t>HBO GO</t>
  </si>
  <si>
    <t>ABC News</t>
  </si>
  <si>
    <t>All Remote monitoring &amp;　management（以下全て）</t>
  </si>
  <si>
    <t>Niconico</t>
  </si>
  <si>
    <t>Online backup</t>
  </si>
  <si>
    <t>All Business management（以下全て）</t>
  </si>
  <si>
    <t>All Online backup（以下全て）</t>
  </si>
  <si>
    <t>IFS</t>
  </si>
  <si>
    <t>Intacct</t>
  </si>
  <si>
    <t>IQMS</t>
  </si>
  <si>
    <t>Icloud</t>
  </si>
  <si>
    <t>Microsoft Dynamics 365</t>
  </si>
  <si>
    <t>Mozy</t>
  </si>
  <si>
    <t>NetSuite</t>
  </si>
  <si>
    <t>Peer-to-peer (P2P)</t>
  </si>
  <si>
    <t>Priority ERP</t>
  </si>
  <si>
    <t>All Peer-to-peer (P2P)（以下全て）</t>
  </si>
  <si>
    <t>salesforce.com</t>
  </si>
  <si>
    <t>SICOM Restaurant Management</t>
  </si>
  <si>
    <t>SugarCRM</t>
  </si>
  <si>
    <t>Workday</t>
  </si>
  <si>
    <t>非表示</t>
    <rPh sb="0" eb="3">
      <t>ヒヒョウジ</t>
    </rPh>
    <phoneticPr fontId="3"/>
  </si>
  <si>
    <t>SSIDあたりの通信速度制限</t>
  </si>
  <si>
    <t>別紙⑤-2に記載要</t>
    <rPh sb="0" eb="2">
      <t>ベッシ</t>
    </rPh>
    <rPh sb="6" eb="8">
      <t>キサイ</t>
    </rPh>
    <rPh sb="8" eb="9">
      <t>ヨウ</t>
    </rPh>
    <phoneticPr fontId="3"/>
  </si>
  <si>
    <t>HPのURL　</t>
  </si>
  <si>
    <t>（</t>
  </si>
  <si>
    <t>）</t>
  </si>
  <si>
    <t>※　自由記述　※入力可能文字：半角英数及び記号（. @ # _ -）</t>
    <rPh sb="2" eb="4">
      <t>ジユウ</t>
    </rPh>
    <rPh sb="4" eb="6">
      <t>キジュツ</t>
    </rPh>
    <phoneticPr fontId="4"/>
  </si>
  <si>
    <t>ダッシュボード上のNW名変更
AP名変更</t>
    <rPh sb="7" eb="8">
      <t>ジョウ</t>
    </rPh>
    <rPh sb="11" eb="12">
      <t>メイ</t>
    </rPh>
    <rPh sb="12" eb="14">
      <t>ヘンコウ</t>
    </rPh>
    <rPh sb="17" eb="18">
      <t>メイ</t>
    </rPh>
    <rPh sb="18" eb="20">
      <t>ヘンコウ</t>
    </rPh>
    <phoneticPr fontId="3"/>
  </si>
  <si>
    <t>自動選択(W52/W53/W56)　【標準設定】</t>
    <rPh sb="0" eb="2">
      <t>ジドウ</t>
    </rPh>
    <rPh sb="2" eb="4">
      <t>センタク</t>
    </rPh>
    <phoneticPr fontId="3"/>
  </si>
  <si>
    <t>自動選択(20/40/80MHz)　【標準設定】</t>
    <rPh sb="0" eb="2">
      <t>ジドウ</t>
    </rPh>
    <rPh sb="2" eb="4">
      <t>センタク</t>
    </rPh>
    <phoneticPr fontId="3"/>
  </si>
  <si>
    <t>電波出力自動調整</t>
    <rPh sb="0" eb="8">
      <t>デンパシュツリョクジドウチョウセイ</t>
    </rPh>
    <phoneticPr fontId="3"/>
  </si>
  <si>
    <t>ON</t>
  </si>
  <si>
    <t>ON　【標準設定】</t>
    <rPh sb="4" eb="6">
      <t>ヒョウジュン</t>
    </rPh>
    <rPh sb="6" eb="8">
      <t>セッテイ</t>
    </rPh>
    <phoneticPr fontId="3"/>
  </si>
  <si>
    <t>OFF　（常時100％）</t>
    <rPh sb="5" eb="7">
      <t>ジョウジ</t>
    </rPh>
    <phoneticPr fontId="3"/>
  </si>
  <si>
    <t>都道府県</t>
    <rPh sb="0" eb="4">
      <t>トドウフケン</t>
    </rPh>
    <phoneticPr fontId="3"/>
  </si>
  <si>
    <t>北海道</t>
  </si>
  <si>
    <t>青森県</t>
  </si>
  <si>
    <t>岩手県</t>
  </si>
  <si>
    <t>宮城県</t>
  </si>
  <si>
    <t>秋田県</t>
  </si>
  <si>
    <t>山形県</t>
  </si>
  <si>
    <t>福島県</t>
  </si>
  <si>
    <t>東京都</t>
  </si>
  <si>
    <t>神奈川県</t>
  </si>
  <si>
    <t>埼玉県</t>
  </si>
  <si>
    <t>千葉県</t>
  </si>
  <si>
    <t>茨城県</t>
  </si>
  <si>
    <t>栃木県</t>
  </si>
  <si>
    <t>群馬県</t>
  </si>
  <si>
    <t>山梨県</t>
  </si>
  <si>
    <t>新潟県</t>
  </si>
  <si>
    <t>長野県</t>
  </si>
  <si>
    <t>富山県</t>
  </si>
  <si>
    <t>石川県</t>
  </si>
  <si>
    <t>福井県</t>
  </si>
  <si>
    <t>愛知県</t>
  </si>
  <si>
    <t>岐阜県</t>
  </si>
  <si>
    <t>静岡県</t>
  </si>
  <si>
    <t>三重県</t>
  </si>
  <si>
    <t>大阪府</t>
  </si>
  <si>
    <t>兵庫県</t>
  </si>
  <si>
    <t>京都府</t>
  </si>
  <si>
    <t>滋賀県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</si>
  <si>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</si>
  <si>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</si>
  <si>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</si>
  <si>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</si>
  <si>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</si>
  <si>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</si>
  <si>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</si>
  <si>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</si>
  <si>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</si>
  <si>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</si>
  <si>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</si>
  <si>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</si>
  <si>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</si>
  <si>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</si>
  <si>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</si>
  <si>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</si>
  <si>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</si>
  <si>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</si>
  <si>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</si>
  <si>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ファイアウォール（アプリ指定）用</t>
  </si>
  <si>
    <t>設定するAPのシリアルNo.</t>
    <rPh sb="0" eb="2">
      <t>セッテイ</t>
    </rPh>
    <phoneticPr fontId="4"/>
  </si>
  <si>
    <r>
      <t xml:space="preserve"> Wi-Fiアクセスポイント装置（以下AP）毎に異なる設定を利用する場合、以下を行なってください。
　①開通後に、APのシリアルNo.毎に本申込書を記入してください。
　　　&lt;APのシリアルNo.&gt;　・ベーシックプランの場合　装置裏面の</t>
    </r>
    <r>
      <rPr>
        <u val="single"/>
        <sz val="12"/>
        <rFont val="HGP創英角ｺﾞｼｯｸUB"/>
        <family val="3"/>
        <charset val="128"/>
      </rPr>
      <t>DeviceUID</t>
    </r>
    <r>
      <rPr>
        <sz val="12"/>
        <rFont val="HGP創英角ｺﾞｼｯｸUB"/>
        <family val="3"/>
        <charset val="128"/>
      </rPr>
      <t>が、APのシリアルNo.となります。
 　　　　　　　 　　  　　　　　・ハイエンドプランの場合　装置裏面の</t>
    </r>
    <r>
      <rPr>
        <u val="single"/>
        <sz val="12"/>
        <rFont val="HGP創英角ｺﾞｼｯｸUB"/>
        <family val="3"/>
        <charset val="128"/>
      </rPr>
      <t>シリアル番号（SN）</t>
    </r>
    <r>
      <rPr>
        <sz val="12"/>
        <rFont val="HGP創英角ｺﾞｼｯｸUB"/>
        <family val="3"/>
        <charset val="128"/>
      </rPr>
      <t>が、APのシリアルNo.となります。
　②問合せの際には、問合せ対象のAPのシリアルNo.を伝えてください。</t>
    </r>
  </si>
  <si>
    <t>SSIDごとに電波オン・オフの週間スケジュールが設定できます。
SSIDの電波をOFFにする事で、業務時間外等の無線接続を禁止する事ができ、Ｗｉ-Ｆｉのセキュリティを高めます。</t>
  </si>
  <si>
    <t xml:space="preserve"> Wi-Fiアクセスポイント装置（以下AP）毎に異なる設定を利用する場合、以下を行なってください。
　①開通後に、APのシリアルNo.毎に本申込書を記入してください。
　　　&lt;APのシリアルNo.&gt;　・ハイエンド/ハイエンドxプランの場合　装置裏面のシリアル番号（SN）が、APのシリアルNo.となります。
　②問合せの際には、問合せ対象のAPのシリアルNo.を伝えてください。</t>
  </si>
  <si>
    <t>別紙③-3_ＡＰ別の設定申込書(ベーシック/ライトプラン用)</t>
    <rPh sb="28" eb="29">
      <t>ヨウ</t>
    </rPh>
    <phoneticPr fontId="4"/>
  </si>
  <si>
    <t xml:space="preserve">  Wi-Fiアクセスポイント装置（以下AP）毎に異なる設定を利用する場合、以下を行なってください。
　①開通後に、APのシリアルNo.毎に本申込書を記入してください。
　　　&lt;APのシリアルNo.&gt;　・ベーシック/ライトプランの場合　装置裏面のDeviceUIDが、APのシリアルNo.となります。
　②問合せの際には、問合せ対象のAPのシリアルNo.を伝えてください。</t>
  </si>
  <si>
    <t>別紙④-2に記載要</t>
    <rPh sb="0" eb="2">
      <t>ベッシ</t>
    </rPh>
    <rPh sb="6" eb="8">
      <t>キサイ</t>
    </rPh>
    <rPh sb="8" eb="9">
      <t>ヨウ</t>
    </rPh>
    <phoneticPr fontId="3"/>
  </si>
  <si>
    <t>別紙④-3に記載要</t>
    <rPh sb="0" eb="2">
      <t>ベッシ</t>
    </rPh>
    <rPh sb="6" eb="8">
      <t>キサイ</t>
    </rPh>
    <rPh sb="8" eb="9">
      <t>ヨウ</t>
    </rPh>
    <phoneticPr fontId="3"/>
  </si>
  <si>
    <t>別紙④-4に記載要</t>
    <rPh sb="0" eb="2">
      <t>ベッシ</t>
    </rPh>
    <rPh sb="6" eb="8">
      <t>キサイ</t>
    </rPh>
    <rPh sb="8" eb="9">
      <t>ヨウ</t>
    </rPh>
    <phoneticPr fontId="3"/>
  </si>
  <si>
    <t>別紙④-5に記載要</t>
    <rPh sb="0" eb="2">
      <t>ベッシ</t>
    </rPh>
    <rPh sb="6" eb="8">
      <t>キサイ</t>
    </rPh>
    <rPh sb="8" eb="9">
      <t>ヨウ</t>
    </rPh>
    <phoneticPr fontId="3"/>
  </si>
  <si>
    <t>※AP毎に個別設定するには、別紙③-2へ記載</t>
    <rPh sb="3" eb="4">
      <t>ゴト</t>
    </rPh>
    <rPh sb="5" eb="7">
      <t>コベツ</t>
    </rPh>
    <rPh sb="7" eb="9">
      <t>セッテイ</t>
    </rPh>
    <rPh sb="14" eb="16">
      <t>ベッシ</t>
    </rPh>
    <rPh sb="20" eb="22">
      <t>キサイ</t>
    </rPh>
    <phoneticPr fontId="3"/>
  </si>
  <si>
    <t>制限対象</t>
    <rPh sb="0" eb="2">
      <t>セイゲン</t>
    </rPh>
    <phoneticPr fontId="3"/>
  </si>
  <si>
    <t>例　1</t>
  </si>
  <si>
    <t>MACアドレス認証をご利用になられる／やめられる方は、Ｗｉ-Ｆｉ接続を許可する／しない端末のＭＡＣアドレスを記入し、プルダウンより追加／削除を選択してください。</t>
  </si>
  <si>
    <t>別紙③-2_ＡＰ別の設定申込書(ハイエンド６/ハイエンド/ハイエンドExプラン用)</t>
    <rPh sb="39" eb="40">
      <t>ヨウ</t>
    </rPh>
    <phoneticPr fontId="4"/>
  </si>
  <si>
    <t>別紙④-1_詳細設定申込書(ハイエンド６/ハイエンドプラン/ハイエンドExプラン用)</t>
  </si>
  <si>
    <t>別紙④-2_詳細設定申込書(ハイエンド６/ハイエンドプラン/ハイエンドＥｘプラン用)
MACアドレス認証／ＩＤパスワードによるユーザ認証用</t>
  </si>
  <si>
    <t>別紙④-3_詳細設定申込書(ハイエンド６/ハイエンド/ハイエンドExプラン用)</t>
  </si>
  <si>
    <t>別紙④-4_詳細設定申込書(ハイエンド６/ハイエンドプラン/ハイエンドＥｘプラン用)</t>
  </si>
  <si>
    <t>別紙④-5_詳細設定申込書(ハイエンド６/ハイエンドプラン/ハイエンドＥｘプラン用)</t>
  </si>
  <si>
    <t>ハイエンド６/ハイエンド/ハイエンドＥｘ</t>
  </si>
  <si>
    <r>
      <t xml:space="preserve">SSID
（ネットワーク名）
</t>
    </r>
    <r>
      <rPr>
        <sz val="8"/>
        <color rgb="FFFF0000"/>
        <rFont val="HGP創英角ｺﾞｼｯｸUB"/>
        <family val="3"/>
        <charset val="128"/>
      </rPr>
      <t>※最大３２文字</t>
    </r>
    <rPh sb="12" eb="13">
      <t>メイ</t>
    </rPh>
    <phoneticPr fontId="3"/>
  </si>
  <si>
    <r>
      <t xml:space="preserve">パスワード
（暗号化キー）
</t>
    </r>
    <r>
      <rPr>
        <sz val="8"/>
        <color rgb="FFFF0000"/>
        <rFont val="HGP創英角ｺﾞｼｯｸUB"/>
        <family val="3"/>
        <charset val="128"/>
      </rPr>
      <t>※８文字以上必須</t>
    </r>
  </si>
  <si>
    <r>
      <t xml:space="preserve">変更後SSID
（ネットワーク名）
</t>
    </r>
    <r>
      <rPr>
        <sz val="8"/>
        <color rgb="FFFF0000"/>
        <rFont val="HGP創英角ｺﾞｼｯｸUB"/>
        <family val="3"/>
        <charset val="128"/>
      </rPr>
      <t>※最大３２文字</t>
    </r>
    <rPh sb="0" eb="2">
      <t>ヘンコウ</t>
    </rPh>
    <rPh sb="2" eb="3">
      <t>ゴ</t>
    </rPh>
    <rPh sb="15" eb="16">
      <t>メイ</t>
    </rPh>
    <phoneticPr fontId="3"/>
  </si>
  <si>
    <r>
      <t xml:space="preserve">変更後パスワード
（暗号化キー）
</t>
    </r>
    <r>
      <rPr>
        <sz val="8"/>
        <color rgb="FFFF0000"/>
        <rFont val="HGP創英角ｺﾞｼｯｸUB"/>
        <family val="3"/>
        <charset val="128"/>
      </rPr>
      <t>※８文字以上必須</t>
    </r>
    <rPh sb="0" eb="2">
      <t>ヘンコウ</t>
    </rPh>
    <rPh sb="2" eb="3">
      <t>ゴ</t>
    </rPh>
    <phoneticPr fontId="3"/>
  </si>
  <si>
    <r>
      <t xml:space="preserve">来訪者向け
SSID
（ネットワーク名）
</t>
    </r>
    <r>
      <rPr>
        <sz val="8"/>
        <color rgb="FFFF0000"/>
        <rFont val="HGP創英角ｺﾞｼｯｸUB"/>
        <family val="3"/>
        <charset val="128"/>
      </rPr>
      <t>※最大３２文字</t>
    </r>
    <rPh sb="0" eb="3">
      <t>ライホウシャ</t>
    </rPh>
    <rPh sb="3" eb="4">
      <t>ム</t>
    </rPh>
    <rPh sb="18" eb="19">
      <t>メイ</t>
    </rPh>
    <phoneticPr fontId="3"/>
  </si>
  <si>
    <r>
      <t xml:space="preserve">来訪者向け
パスワード
（暗号化キー）
</t>
    </r>
    <r>
      <rPr>
        <sz val="8"/>
        <color rgb="FFFF0000"/>
        <rFont val="HGP創英角ｺﾞｼｯｸUB"/>
        <family val="3"/>
        <charset val="128"/>
      </rPr>
      <t>※８文字以上必須</t>
    </r>
    <rPh sb="0" eb="3">
      <t>ライホウシャ</t>
    </rPh>
    <rPh sb="3" eb="4">
      <t>ム</t>
    </rPh>
    <phoneticPr fontId="3"/>
  </si>
  <si>
    <t>設定申込（該当シートは有にすること）</t>
    <rPh sb="0" eb="2">
      <t>セッテイ</t>
    </rPh>
    <rPh sb="2" eb="4">
      <t>モウシコミ</t>
    </rPh>
    <rPh sb="5" eb="7">
      <t>ガイトウ</t>
    </rPh>
    <rPh sb="11" eb="12">
      <t>アリ</t>
    </rPh>
    <phoneticPr fontId="3"/>
  </si>
  <si>
    <t>パスワード認証（標準設定）
ハイエンド: WPA2(AES)/WPA3
ライト: WPA＋WPA2(AES)</t>
  </si>
  <si>
    <t>MACアドレス認証
ハイエンド: WPA2(AES)/WPA3
ライト: WPA＋WPA2(AES)</t>
  </si>
  <si>
    <t>モバイル端末のMACアドレスによる認証です。
（オフィスのネットワークへの設定等の変更は不要です。）</t>
  </si>
  <si>
    <t>ID/パスワード認証
（WPA2-EAP）</t>
  </si>
  <si>
    <t>ユーザID、パスワードによる認証です。
モバイル端末にID／パスワードの設定が必要です。</t>
  </si>
  <si>
    <t>Facebook認証</t>
  </si>
  <si>
    <t>FacebookのID／パスワードと連携し、認証を行います。
※Facebookのホームページ作成や設定は、別途、SIでの対応となります。</t>
  </si>
  <si>
    <t>パスワード認証　　※非推奨
（暗号化：WEP）</t>
  </si>
  <si>
    <t>暗号化が脆弱な為、盗聴のリスクがあります。
WEPしか動作しない端末がある時のみ使用します。</t>
  </si>
  <si>
    <t>パスワード無し　※非推奨
（OPEN：暗号化なし）</t>
  </si>
  <si>
    <t>パスワード／暗号化共になしの為、不正利用や盗聴のリスクがあります。
ご利用になられる場合は、ご契約ISP様の利用規約をご確認ください。</t>
  </si>
  <si>
    <t>MACアドレス認証（WPA＋WPA2）※非推奨</t>
  </si>
  <si>
    <t>TKIPを使用する場合はこちらを選択</t>
  </si>
  <si>
    <t>パスワード認証（WPA＋WPA2）※非推奨</t>
  </si>
  <si>
    <t>パスワード認証
WPA2(AES)/WPA3</t>
  </si>
  <si>
    <t>MACアドレス認証（WPA2(AES)/WPA3）</t>
  </si>
  <si>
    <t>パスワード認証（WPA2(AES)/WPA3）</t>
    <rPh sb="5" eb="7">
      <t>ニンショウ</t>
    </rPh>
    <phoneticPr fontId="3"/>
  </si>
  <si>
    <t>※設定できない場合は再度共有いただく場合があります</t>
  </si>
  <si>
    <t>利用規約表示を利用する場合、以下を記入してください</t>
    <rPh sb="0" eb="2">
      <t>リヨウ</t>
    </rPh>
    <rPh sb="2" eb="4">
      <t>キヤク</t>
    </rPh>
    <rPh sb="4" eb="6">
      <t>ヒョウジ</t>
    </rPh>
    <rPh sb="7" eb="9">
      <t>リヨウ</t>
    </rPh>
    <rPh sb="11" eb="13">
      <t>バアイ</t>
    </rPh>
    <rPh sb="14" eb="16">
      <t>イカ</t>
    </rPh>
    <rPh sb="17" eb="19">
      <t>キニュウ</t>
    </rPh>
    <phoneticPr fontId="3"/>
  </si>
  <si>
    <t>ロゴの有無</t>
    <rPh sb="3" eb="5">
      <t>ウム</t>
    </rPh>
    <phoneticPr fontId="3"/>
  </si>
  <si>
    <t>有り(ロゴは別ファイルで送付下さい。)</t>
    <rPh sb="0" eb="1">
      <t>ア</t>
    </rPh>
    <rPh sb="6" eb="7">
      <t>ベツ</t>
    </rPh>
    <rPh sb="12" eb="14">
      <t>ソウフ</t>
    </rPh>
    <rPh sb="14" eb="15">
      <t>クダ</t>
    </rPh>
    <phoneticPr fontId="3"/>
  </si>
  <si>
    <t>無し</t>
    <rPh sb="0" eb="1">
      <t>ナ</t>
    </rPh>
    <phoneticPr fontId="3"/>
  </si>
  <si>
    <t>インターネットへの接続ボタンの
言語表示</t>
    <rPh sb="9" eb="11">
      <t>セツゾク</t>
    </rPh>
    <rPh sb="16" eb="18">
      <t>ゲンゴ</t>
    </rPh>
    <rPh sb="18" eb="20">
      <t>ヒョウジ</t>
    </rPh>
    <phoneticPr fontId="3"/>
  </si>
  <si>
    <t>日本語</t>
    <rPh sb="0" eb="3">
      <t>ニホンゴ</t>
    </rPh>
    <phoneticPr fontId="3"/>
  </si>
  <si>
    <t>（表示：インターネットへ接続する）</t>
  </si>
  <si>
    <t>英語</t>
    <rPh sb="0" eb="2">
      <t>エイゴ</t>
    </rPh>
    <phoneticPr fontId="3"/>
  </si>
  <si>
    <t>（表示：Continue to the Internet)</t>
  </si>
  <si>
    <t>利用規約の再表示までの間隔</t>
    <rPh sb="0" eb="2">
      <t>リヨウ</t>
    </rPh>
    <rPh sb="2" eb="4">
      <t>キヤク</t>
    </rPh>
    <rPh sb="5" eb="8">
      <t>サイヒョウジ</t>
    </rPh>
    <rPh sb="11" eb="13">
      <t>カンカク</t>
    </rPh>
    <phoneticPr fontId="3"/>
  </si>
  <si>
    <t>30分ごと</t>
    <rPh sb="2" eb="3">
      <t>フン</t>
    </rPh>
    <phoneticPr fontId="3"/>
  </si>
  <si>
    <t>1時間ごと</t>
    <rPh sb="1" eb="3">
      <t>ジカン</t>
    </rPh>
    <phoneticPr fontId="3"/>
  </si>
  <si>
    <t>2時間ごと</t>
    <rPh sb="1" eb="3">
      <t>ジカン</t>
    </rPh>
    <phoneticPr fontId="3"/>
  </si>
  <si>
    <t>4時間ごと</t>
    <rPh sb="1" eb="3">
      <t>ジカン</t>
    </rPh>
    <phoneticPr fontId="3"/>
  </si>
  <si>
    <t>8時間ごと</t>
    <rPh sb="1" eb="3">
      <t>ジカン</t>
    </rPh>
    <phoneticPr fontId="3"/>
  </si>
  <si>
    <t>12時間ごと</t>
    <rPh sb="2" eb="4">
      <t>ジカン</t>
    </rPh>
    <phoneticPr fontId="3"/>
  </si>
  <si>
    <t>18時間ごと</t>
    <rPh sb="2" eb="4">
      <t>ジカン</t>
    </rPh>
    <phoneticPr fontId="3"/>
  </si>
  <si>
    <t>毎日</t>
    <rPh sb="0" eb="2">
      <t>マイニチ</t>
    </rPh>
    <phoneticPr fontId="3"/>
  </si>
  <si>
    <t>2日間ごと</t>
    <rPh sb="1" eb="2">
      <t>ヒ</t>
    </rPh>
    <rPh sb="2" eb="3">
      <t>カン</t>
    </rPh>
    <phoneticPr fontId="3"/>
  </si>
  <si>
    <t>4日ごと</t>
    <rPh sb="1" eb="2">
      <t>ヒ</t>
    </rPh>
    <phoneticPr fontId="3"/>
  </si>
  <si>
    <t>5日間ごと</t>
    <rPh sb="1" eb="2">
      <t>ヒ</t>
    </rPh>
    <rPh sb="2" eb="3">
      <t>アイダ</t>
    </rPh>
    <phoneticPr fontId="3"/>
  </si>
  <si>
    <t>毎週</t>
    <rPh sb="0" eb="2">
      <t>マイシュウ</t>
    </rPh>
    <phoneticPr fontId="3"/>
  </si>
  <si>
    <t>□</t>
  </si>
  <si>
    <t>2週間ごと</t>
    <rPh sb="1" eb="3">
      <t>シュウカン</t>
    </rPh>
    <phoneticPr fontId="3"/>
  </si>
  <si>
    <t>30日おき</t>
    <rPh sb="2" eb="3">
      <t>ヒ</t>
    </rPh>
    <phoneticPr fontId="3"/>
  </si>
  <si>
    <t>60日おき</t>
    <rPh sb="2" eb="3">
      <t>ヒ</t>
    </rPh>
    <phoneticPr fontId="3"/>
  </si>
  <si>
    <t>90日おき</t>
    <rPh sb="2" eb="3">
      <t>ヒ</t>
    </rPh>
    <phoneticPr fontId="3"/>
  </si>
  <si>
    <t>Webサイト表示
（Webリダイレクト）</t>
  </si>
  <si>
    <t>HPのURL</t>
  </si>
  <si>
    <t>(</t>
  </si>
  <si>
    <t>利用規約の文面</t>
    <rPh sb="0" eb="2">
      <t>リヨウ</t>
    </rPh>
    <rPh sb="2" eb="4">
      <t>キヤク</t>
    </rPh>
    <rPh sb="5" eb="7">
      <t>ブンメン</t>
    </rPh>
    <phoneticPr fontId="3"/>
  </si>
  <si>
    <t>※ロゴの画像データ形式はPNG、JPEG、GIFが対応可能です。200×100サイズを超える画像はリサイズされます。</t>
    <rPh sb="4" eb="6">
      <t>ガゾウ</t>
    </rPh>
    <rPh sb="9" eb="11">
      <t>ケイシキ</t>
    </rPh>
    <rPh sb="25" eb="27">
      <t>タイオウ</t>
    </rPh>
    <rPh sb="27" eb="29">
      <t>カノウ</t>
    </rPh>
    <rPh sb="43" eb="44">
      <t>コ</t>
    </rPh>
    <rPh sb="46" eb="48">
      <t>ガゾウ</t>
    </rPh>
    <phoneticPr fontId="3"/>
  </si>
  <si>
    <t>※利用規約文面は改行等がされずに続き文字で表示されます。（改行等が必要な場合はhtmlでの依頼をいただければ対応可能です）</t>
    <rPh sb="1" eb="3">
      <t>リヨウ</t>
    </rPh>
    <rPh sb="3" eb="5">
      <t>キヤク</t>
    </rPh>
    <rPh sb="5" eb="7">
      <t>ブンメン</t>
    </rPh>
    <rPh sb="8" eb="11">
      <t>カイギョウトウ</t>
    </rPh>
    <rPh sb="16" eb="17">
      <t>ツヅ</t>
    </rPh>
    <rPh sb="18" eb="20">
      <t>モジ</t>
    </rPh>
    <rPh sb="21" eb="23">
      <t>ヒョウジ</t>
    </rPh>
    <rPh sb="29" eb="32">
      <t>カイギョウトウ</t>
    </rPh>
    <rPh sb="33" eb="35">
      <t>ヒツヨウ</t>
    </rPh>
    <rPh sb="36" eb="38">
      <t>バアイ</t>
    </rPh>
    <rPh sb="45" eb="47">
      <t>イライ</t>
    </rPh>
    <rPh sb="54" eb="56">
      <t>タイオウ</t>
    </rPh>
    <rPh sb="56" eb="58">
      <t>カノウ</t>
    </rPh>
    <phoneticPr fontId="3"/>
  </si>
  <si>
    <t>別紙⑥_利用規約表示　申込書(ハイエンド６プラン/ハイエンドプラン/ハイエンドＥｘプラン用)</t>
    <rPh sb="4" eb="6">
      <t>リヨウ</t>
    </rPh>
    <rPh sb="6" eb="8">
      <t>キヤク</t>
    </rPh>
    <rPh sb="8" eb="10">
      <t>ヒョウジ</t>
    </rPh>
    <phoneticPr fontId="4"/>
  </si>
  <si>
    <t>外部Radius連携を利用する場合、以下を記入してください</t>
    <rPh sb="0" eb="2">
      <t>ガイブ</t>
    </rPh>
    <rPh sb="8" eb="10">
      <t>レンケイ</t>
    </rPh>
    <rPh sb="11" eb="13">
      <t>リヨウ</t>
    </rPh>
    <rPh sb="15" eb="17">
      <t>バアイ</t>
    </rPh>
    <rPh sb="18" eb="20">
      <t>イカ</t>
    </rPh>
    <rPh sb="21" eb="23">
      <t>キニュウ</t>
    </rPh>
    <phoneticPr fontId="3"/>
  </si>
  <si>
    <t>RadiusサーバのIP（１台目）</t>
    <rPh sb="14" eb="15">
      <t>ダイ</t>
    </rPh>
    <rPh sb="15" eb="16">
      <t>メ</t>
    </rPh>
    <phoneticPr fontId="3"/>
  </si>
  <si>
    <t>IPアドレス（１台目）</t>
  </si>
  <si>
    <t>IPアドレス（２台目）</t>
  </si>
  <si>
    <t>※Radiusサーバが２台ある場合に記載</t>
    <rPh sb="12" eb="13">
      <t>ダイ</t>
    </rPh>
    <rPh sb="15" eb="17">
      <t>バアイ</t>
    </rPh>
    <rPh sb="18" eb="20">
      <t>キサイ</t>
    </rPh>
    <phoneticPr fontId="3"/>
  </si>
  <si>
    <t>IPアドレス（３台目）</t>
  </si>
  <si>
    <t>※Radiusサーバが３台ある場合に記載</t>
    <rPh sb="12" eb="13">
      <t>ダイ</t>
    </rPh>
    <rPh sb="15" eb="17">
      <t>バアイ</t>
    </rPh>
    <rPh sb="18" eb="20">
      <t>キサイ</t>
    </rPh>
    <phoneticPr fontId="3"/>
  </si>
  <si>
    <t>ポート番号</t>
    <rPh sb="3" eb="5">
      <t>バンゴウ</t>
    </rPh>
    <phoneticPr fontId="3"/>
  </si>
  <si>
    <t>認証用ポート番号</t>
    <rPh sb="0" eb="2">
      <t>ニンショウ</t>
    </rPh>
    <rPh sb="2" eb="3">
      <t>ヨウ</t>
    </rPh>
    <rPh sb="6" eb="8">
      <t>バンゴウ</t>
    </rPh>
    <phoneticPr fontId="3"/>
  </si>
  <si>
    <t>※一般的なRadiusの認証用ポート番号：1812</t>
    <rPh sb="1" eb="4">
      <t>イッパンテキ</t>
    </rPh>
    <rPh sb="12" eb="14">
      <t>ニンショウ</t>
    </rPh>
    <rPh sb="14" eb="15">
      <t>ヨウ</t>
    </rPh>
    <rPh sb="18" eb="20">
      <t>バンゴウ</t>
    </rPh>
    <phoneticPr fontId="3"/>
  </si>
  <si>
    <t>アカウンティング用ポート番号</t>
    <rPh sb="8" eb="9">
      <t>ヨウ</t>
    </rPh>
    <rPh sb="12" eb="14">
      <t>バンゴウ</t>
    </rPh>
    <phoneticPr fontId="3"/>
  </si>
  <si>
    <t>※一般的なRadiusのアカウンティング用ポート番号：1813</t>
    <rPh sb="1" eb="4">
      <t>イッパンテキ</t>
    </rPh>
    <rPh sb="20" eb="21">
      <t>ヨウ</t>
    </rPh>
    <rPh sb="24" eb="26">
      <t>バンゴウ</t>
    </rPh>
    <phoneticPr fontId="3"/>
  </si>
  <si>
    <t>クライアント-サーバ間の共有鍵</t>
    <rPh sb="10" eb="11">
      <t>カン</t>
    </rPh>
    <rPh sb="12" eb="14">
      <t>キョウユウ</t>
    </rPh>
    <rPh sb="14" eb="15">
      <t>カギ</t>
    </rPh>
    <phoneticPr fontId="3"/>
  </si>
  <si>
    <t>Radiusのテストアカウント</t>
  </si>
  <si>
    <t>ユーザ名</t>
    <rPh sb="3" eb="4">
      <t>メイ</t>
    </rPh>
    <phoneticPr fontId="3"/>
  </si>
  <si>
    <t>パスワード</t>
  </si>
  <si>
    <t>※アクセスポイント装置～Radiusサーバ間のRadius連携の動作確認に必要となります。</t>
    <rPh sb="9" eb="11">
      <t>ソウチ</t>
    </rPh>
    <rPh sb="21" eb="22">
      <t>カン</t>
    </rPh>
    <rPh sb="29" eb="31">
      <t>レンケイ</t>
    </rPh>
    <rPh sb="32" eb="34">
      <t>ドウサ</t>
    </rPh>
    <rPh sb="34" eb="36">
      <t>カクニン</t>
    </rPh>
    <rPh sb="37" eb="39">
      <t>ヒツヨウ</t>
    </rPh>
    <phoneticPr fontId="3"/>
  </si>
  <si>
    <t>Radius利用上の注意事項</t>
    <rPh sb="6" eb="9">
      <t>リヨウジョウ</t>
    </rPh>
    <rPh sb="10" eb="12">
      <t>チュウイ</t>
    </rPh>
    <rPh sb="12" eb="14">
      <t>ジコウ</t>
    </rPh>
    <phoneticPr fontId="3"/>
  </si>
  <si>
    <t>　お客様Radiusサーバに、Radiusクライアントとしてアクセスポイント装置のIPアドレスを登録願います。
　アクセスポイント装置のIPアドレスを固定IPとして設定願います。（DHCPは、原則NG。）</t>
    <rPh sb="2" eb="4">
      <t>キャクサマ</t>
    </rPh>
    <rPh sb="38" eb="40">
      <t>ソウチ</t>
    </rPh>
    <rPh sb="48" eb="50">
      <t>トウロク</t>
    </rPh>
    <rPh sb="50" eb="51">
      <t>ネガ</t>
    </rPh>
    <rPh sb="77" eb="79">
      <t>コテイ</t>
    </rPh>
    <rPh sb="84" eb="86">
      <t>セッテイ</t>
    </rPh>
    <rPh sb="86" eb="87">
      <t>ネガ</t>
    </rPh>
    <rPh sb="98" eb="100">
      <t>ゲンソク</t>
    </rPh>
    <phoneticPr fontId="3"/>
  </si>
  <si>
    <t>別紙⑦_外部Radius連携用　申込書(ハイエンド６プラン/ハイエンドプラン/ハイエンドＥｘプラン用)</t>
    <rPh sb="4" eb="6">
      <t>ガイブ</t>
    </rPh>
    <rPh sb="12" eb="14">
      <t>レンケイ</t>
    </rPh>
    <rPh sb="14" eb="15">
      <t>ヨウ</t>
    </rPh>
    <phoneticPr fontId="4"/>
  </si>
  <si>
    <t>別紙⑥</t>
    <rPh sb="0" eb="2">
      <t>ベッシ</t>
    </rPh>
    <phoneticPr fontId="3"/>
  </si>
  <si>
    <t>別紙⑦</t>
    <rPh sb="0" eb="2">
      <t>ベッシ</t>
    </rPh>
    <phoneticPr fontId="3"/>
  </si>
  <si>
    <t>ハイエンド６/ハイエンド/ハイエンドＥｘ</t>
  </si>
  <si>
    <t>利用規約表示設定</t>
  </si>
  <si>
    <t>外部Radius連携設定</t>
  </si>
  <si>
    <t>利用規約表示設定（ハイエンド６/ハイエンド/ハイエンドEx）</t>
    <rPh sb="0" eb="2">
      <t>リヨウ</t>
    </rPh>
    <rPh sb="2" eb="4">
      <t>キヤク</t>
    </rPh>
    <rPh sb="4" eb="6">
      <t>ヒョウジ</t>
    </rPh>
    <rPh sb="6" eb="8">
      <t>セッテイ</t>
    </rPh>
    <phoneticPr fontId="3"/>
  </si>
  <si>
    <t>AP別のSSID設定(ハイエンド６/ハイエンド/ハイエンドEx)</t>
    <rPh sb="2" eb="3">
      <t>ベツ</t>
    </rPh>
    <rPh sb="8" eb="10">
      <t>セッテイ</t>
    </rPh>
    <phoneticPr fontId="3"/>
  </si>
  <si>
    <t>SSID毎の詳細設定(ハイエンド６/ハイエンド/ハイエンドEx)</t>
    <rPh sb="4" eb="5">
      <t>ゴト</t>
    </rPh>
    <rPh sb="6" eb="8">
      <t>ショウサイ</t>
    </rPh>
    <rPh sb="8" eb="10">
      <t>セッテイ</t>
    </rPh>
    <phoneticPr fontId="3"/>
  </si>
  <si>
    <t>外部Radius連携設定（ハイエンド６/ハイエンド/ハイエンドEx）</t>
    <rPh sb="0" eb="2">
      <t>ガイブ</t>
    </rPh>
    <rPh sb="8" eb="10">
      <t>レンケイ</t>
    </rPh>
    <rPh sb="10" eb="12">
      <t>セッテイ</t>
    </rPh>
    <phoneticPr fontId="3"/>
  </si>
  <si>
    <t>ダッシュボード上のNW名変更・AP名変更（ハイエンド６/ハイエンド/ハイエンドEx）</t>
    <rPh sb="7" eb="8">
      <t>ジョウ</t>
    </rPh>
    <rPh sb="11" eb="12">
      <t>メイ</t>
    </rPh>
    <rPh sb="12" eb="14">
      <t>ヘンコウ</t>
    </rPh>
    <rPh sb="17" eb="18">
      <t>メイ</t>
    </rPh>
    <rPh sb="18" eb="20">
      <t>ヘンコウ</t>
    </rPh>
    <phoneticPr fontId="3"/>
  </si>
  <si>
    <t>※複数APの変更希望の場合はシートをコピーして記載願います。</t>
    <rPh sb="1" eb="3">
      <t>フクスウ</t>
    </rPh>
    <rPh sb="6" eb="8">
      <t>ヘンコウ</t>
    </rPh>
    <rPh sb="8" eb="10">
      <t>キボウ</t>
    </rPh>
    <rPh sb="11" eb="13">
      <t>バアイ</t>
    </rPh>
    <rPh sb="23" eb="26">
      <t>キサイネガ</t>
    </rPh>
    <phoneticPr fontId="3"/>
  </si>
  <si>
    <t>※本シートは契約内のすべてのAPに対しての変更シートとなります。</t>
  </si>
  <si>
    <t>※AP毎に異なる設定を希望する場合は、別紙③-1～③-3にご記入ください</t>
  </si>
  <si>
    <t>申込
NO</t>
    <rPh sb="0" eb="2">
      <t>モウシコミ</t>
    </rPh>
    <phoneticPr fontId="4"/>
  </si>
  <si>
    <t>エンドユーザ様名
（法人名）</t>
  </si>
  <si>
    <t>エンドユーザ様名
フリガナ（法人名）</t>
  </si>
  <si>
    <t>申込者</t>
    <rPh sb="0" eb="2">
      <t>モウシコミ</t>
    </rPh>
    <rPh sb="2" eb="3">
      <t>シャ</t>
    </rPh>
    <phoneticPr fontId="38"/>
  </si>
  <si>
    <t>設置場所住所</t>
    <rPh sb="0" eb="2">
      <t>セッチ</t>
    </rPh>
    <rPh sb="2" eb="4">
      <t>バショ</t>
    </rPh>
    <rPh sb="4" eb="6">
      <t>ジュウショ</t>
    </rPh>
    <phoneticPr fontId="3"/>
  </si>
  <si>
    <t>契約ＩＤ</t>
    <rPh sb="0" eb="2">
      <t>ケイヤク</t>
    </rPh>
    <phoneticPr fontId="3"/>
  </si>
  <si>
    <t>部署名</t>
    <rPh sb="0" eb="2">
      <t>ブショ</t>
    </rPh>
    <rPh sb="2" eb="3">
      <t>メイ</t>
    </rPh>
    <phoneticPr fontId="38"/>
  </si>
  <si>
    <t>氏名</t>
    <rPh sb="0" eb="2">
      <t>シメイ</t>
    </rPh>
    <phoneticPr fontId="38"/>
  </si>
  <si>
    <t>氏名フリガナ</t>
    <rPh sb="0" eb="2">
      <t>シメイ</t>
    </rPh>
    <phoneticPr fontId="38"/>
  </si>
  <si>
    <t>電話番号</t>
    <rPh sb="0" eb="2">
      <t>デンワ</t>
    </rPh>
    <rPh sb="2" eb="4">
      <t>バンゴウ</t>
    </rPh>
    <phoneticPr fontId="38"/>
  </si>
  <si>
    <t>郵便番号</t>
    <rPh sb="0" eb="4">
      <t>ユウビンバンゴウ</t>
    </rPh>
    <phoneticPr fontId="3"/>
  </si>
  <si>
    <t>都道府県市区町村</t>
    <rPh sb="0" eb="4">
      <t>トドウフケン</t>
    </rPh>
    <rPh sb="4" eb="6">
      <t>シク</t>
    </rPh>
    <rPh sb="6" eb="8">
      <t>チョウソン</t>
    </rPh>
    <phoneticPr fontId="3"/>
  </si>
  <si>
    <t>番地等</t>
    <rPh sb="0" eb="2">
      <t>バンチ</t>
    </rPh>
    <rPh sb="2" eb="3">
      <t>ナド</t>
    </rPh>
    <phoneticPr fontId="3"/>
  </si>
  <si>
    <t>建物等</t>
    <rPh sb="0" eb="2">
      <t>タテモノ</t>
    </rPh>
    <rPh sb="2" eb="3">
      <t>ナド</t>
    </rPh>
    <phoneticPr fontId="3"/>
  </si>
  <si>
    <t>例1</t>
    <rPh sb="0" eb="1">
      <t>レイ</t>
    </rPh>
    <phoneticPr fontId="3"/>
  </si>
  <si>
    <t>ビジネス開発本部</t>
    <rPh sb="4" eb="6">
      <t>カイハツ</t>
    </rPh>
    <rPh sb="6" eb="8">
      <t>ホンブ</t>
    </rPh>
    <phoneticPr fontId="38"/>
  </si>
  <si>
    <t>03-1111-2222</t>
  </si>
  <si>
    <t>163-8019</t>
  </si>
  <si>
    <t>東京都新宿区西新宿</t>
    <rPh sb="0" eb="3">
      <t>トウキョウト</t>
    </rPh>
    <rPh sb="3" eb="6">
      <t>シンジュクク</t>
    </rPh>
    <rPh sb="6" eb="9">
      <t>ニシシンジュク</t>
    </rPh>
    <phoneticPr fontId="3"/>
  </si>
  <si>
    <t>3-19-2</t>
  </si>
  <si>
    <t>WOW1234567890</t>
  </si>
  <si>
    <t>変更申込内容</t>
    <rPh sb="0" eb="2">
      <t>ヘンコウ</t>
    </rPh>
    <rPh sb="2" eb="4">
      <t>モウシコミ</t>
    </rPh>
    <rPh sb="4" eb="6">
      <t>ナイヨウ</t>
    </rPh>
    <phoneticPr fontId="38"/>
  </si>
  <si>
    <t>希望日</t>
    <rPh sb="0" eb="3">
      <t>キボウビ</t>
    </rPh>
    <phoneticPr fontId="38"/>
  </si>
  <si>
    <t>変更後メールアドレス</t>
    <rPh sb="0" eb="2">
      <t>ヘンコウ</t>
    </rPh>
    <rPh sb="2" eb="3">
      <t>ゴ</t>
    </rPh>
    <phoneticPr fontId="3"/>
  </si>
  <si>
    <t>xxx@yyy.jp</t>
  </si>
  <si>
    <t>設定を適用するSSID</t>
    <rPh sb="0" eb="2">
      <t>セッテイ</t>
    </rPh>
    <rPh sb="3" eb="5">
      <t>テキヨウ</t>
    </rPh>
    <phoneticPr fontId="3"/>
  </si>
  <si>
    <t>新SSID</t>
    <rPh sb="0" eb="1">
      <t>シン</t>
    </rPh>
    <phoneticPr fontId="3"/>
  </si>
  <si>
    <t>新パスワード</t>
    <rPh sb="0" eb="1">
      <t>シン</t>
    </rPh>
    <phoneticPr fontId="3"/>
  </si>
  <si>
    <t>SSID名・パスワードの変更</t>
    <rPh sb="4" eb="5">
      <t>メイ</t>
    </rPh>
    <rPh sb="12" eb="14">
      <t>ヘンコウ</t>
    </rPh>
    <phoneticPr fontId="3"/>
  </si>
  <si>
    <t>Facebook認証の利用</t>
    <rPh sb="8" eb="10">
      <t>ニンショウ</t>
    </rPh>
    <rPh sb="11" eb="13">
      <t>リヨウ</t>
    </rPh>
    <phoneticPr fontId="3"/>
  </si>
  <si>
    <t>Facebookアカウント</t>
  </si>
  <si>
    <t xml:space="preserve">Facebookパスワード </t>
  </si>
  <si>
    <t>Facebookサイト名</t>
  </si>
  <si>
    <t>指定WEBサイト表示の利用</t>
  </si>
  <si>
    <t>通信速度制限(Mbps)</t>
    <rPh sb="0" eb="2">
      <t>ツウシン</t>
    </rPh>
    <rPh sb="2" eb="4">
      <t>ソクド</t>
    </rPh>
    <rPh sb="4" eb="6">
      <t>セイゲン</t>
    </rPh>
    <phoneticPr fontId="3"/>
  </si>
  <si>
    <t>SSID単位(上限)</t>
  </si>
  <si>
    <t>端末単位(上限)</t>
  </si>
  <si>
    <t>※30台以上の場合、行を追加し記載</t>
  </si>
  <si>
    <r>
      <t xml:space="preserve">事業者管理ID
</t>
    </r>
    <r>
      <rPr>
        <sz val="11"/>
        <color rgb="FFFF0000"/>
        <rFont val="Meiryo UI"/>
        <family val="3"/>
        <charset val="128"/>
      </rPr>
      <t>独自の管理番号がある場合のみ</t>
    </r>
    <rPh sb="0" eb="3">
      <t>ジギョウシャ</t>
    </rPh>
    <rPh sb="3" eb="5">
      <t>カンリ</t>
    </rPh>
    <phoneticPr fontId="3"/>
  </si>
  <si>
    <t>設定変更希望日</t>
    <rPh sb="0" eb="2">
      <t>セッテイ</t>
    </rPh>
    <rPh sb="2" eb="4">
      <t>ヘンコウ</t>
    </rPh>
    <rPh sb="4" eb="7">
      <t>キボウビ</t>
    </rPh>
    <phoneticPr fontId="38"/>
  </si>
  <si>
    <t>※本様式は「SSID・パスワードの追加」「SSID・パスワードの削除」に使用する様式です。</t>
    <rPh sb="17" eb="19">
      <t>ツイカ</t>
    </rPh>
    <rPh sb="32" eb="34">
      <t>サクジョ</t>
    </rPh>
    <phoneticPr fontId="3"/>
  </si>
  <si>
    <t>SSID名・パスワードの追加</t>
    <rPh sb="4" eb="5">
      <t>メイ</t>
    </rPh>
    <rPh sb="12" eb="14">
      <t>ツイカ</t>
    </rPh>
    <phoneticPr fontId="3"/>
  </si>
  <si>
    <t>SSID・パスワードの変更項目</t>
    <rPh sb="11" eb="13">
      <t>ヘンコウ</t>
    </rPh>
    <rPh sb="13" eb="15">
      <t>コウモク</t>
    </rPh>
    <phoneticPr fontId="3"/>
  </si>
  <si>
    <t>※追加したSSIDに対する「Facebook認証の利用」「指定WEBサイト表示の利用」「通信速度制限(Mbps)」も設定可能です。</t>
    <rPh sb="1" eb="3">
      <t>ツイカ</t>
    </rPh>
    <rPh sb="10" eb="11">
      <t>タイ</t>
    </rPh>
    <rPh sb="58" eb="60">
      <t>セッテイ</t>
    </rPh>
    <rPh sb="60" eb="62">
      <t>カノウ</t>
    </rPh>
    <phoneticPr fontId="3"/>
  </si>
  <si>
    <t>aiueokaki</t>
  </si>
  <si>
    <t>追加</t>
    <rPh sb="0" eb="2">
      <t>ツイカ</t>
    </rPh>
    <phoneticPr fontId="3"/>
  </si>
  <si>
    <t>xxxx1122</t>
  </si>
  <si>
    <t>0000aaaa</t>
  </si>
  <si>
    <t>※変更したSSIDに対する「Facebook認証の利用」「指定WEBサイト表示の利用」「通信速度制限(Mbps)」も設定可能です。</t>
    <rPh sb="1" eb="3">
      <t>ヘンコウ</t>
    </rPh>
    <phoneticPr fontId="3"/>
  </si>
  <si>
    <t>※同一エンドユーザ様で10契約以上の変更に限ります（条件に当てはまらない場合は個別依頼を利用してください）</t>
  </si>
  <si>
    <t>※本様式は「SSID/パスワードの変更」「メールアドレス変更」に使用する様式です。</t>
    <rPh sb="28" eb="30">
      <t>ヘンコウ</t>
    </rPh>
    <phoneticPr fontId="3"/>
  </si>
  <si>
    <r>
      <t>SSID/パスワード・連絡先変更（一括申込）</t>
    </r>
    <r>
      <rPr>
        <sz val="11"/>
        <color rgb="FFFF0000"/>
        <rFont val="HGP創英角ｺﾞｼｯｸUB"/>
        <family val="3"/>
        <charset val="128"/>
      </rPr>
      <t>※</t>
    </r>
    <rPh sb="11" eb="14">
      <t>レンラクサキ</t>
    </rPh>
    <rPh sb="14" eb="16">
      <t>ヘンコウ</t>
    </rPh>
    <rPh sb="17" eb="19">
      <t>イッカツ</t>
    </rPh>
    <rPh sb="19" eb="21">
      <t>モウシコミ</t>
    </rPh>
    <phoneticPr fontId="3"/>
  </si>
  <si>
    <r>
      <t>SSIDの追加・削除（一括申込）</t>
    </r>
    <r>
      <rPr>
        <sz val="11"/>
        <color rgb="FFFF0000"/>
        <rFont val="HGP創英角ｺﾞｼｯｸUB"/>
        <family val="3"/>
        <charset val="128"/>
      </rPr>
      <t>※</t>
    </r>
  </si>
  <si>
    <t>※同一エンドユーザ様で10契約以上の変更に限ります（条件に当てはまらない場合は個別依頼を利用してください）</t>
  </si>
  <si>
    <t>SSID/パスワードの変更</t>
    <rPh sb="11" eb="13">
      <t>ヘンコウ</t>
    </rPh>
    <phoneticPr fontId="3"/>
  </si>
  <si>
    <t>メールアドレス変更</t>
    <rPh sb="7" eb="9">
      <t>ヘンコウ</t>
    </rPh>
    <phoneticPr fontId="3"/>
  </si>
  <si>
    <t>別紙⑨-1 変更申込内容</t>
    <rPh sb="0" eb="2">
      <t>ベッシ</t>
    </rPh>
    <phoneticPr fontId="3"/>
  </si>
  <si>
    <t>別紙⑨-2 設定変更</t>
    <rPh sb="0" eb="2">
      <t>ベッシ</t>
    </rPh>
    <rPh sb="6" eb="8">
      <t>セッテイ</t>
    </rPh>
    <rPh sb="8" eb="10">
      <t>ヘンコウ</t>
    </rPh>
    <phoneticPr fontId="3"/>
  </si>
  <si>
    <t>SSID/パスワードの追加</t>
    <rPh sb="11" eb="13">
      <t>ツイカ</t>
    </rPh>
    <phoneticPr fontId="3"/>
  </si>
  <si>
    <t>SSID/パスワードの削除</t>
    <rPh sb="11" eb="13">
      <t>サクジョ</t>
    </rPh>
    <phoneticPr fontId="3"/>
  </si>
  <si>
    <t>パスワード認証(WPA2(AES)/WPA3)　【標準設定】</t>
    <rPh sb="5" eb="7">
      <t>ニンショウ</t>
    </rPh>
    <rPh sb="25" eb="27">
      <t>ヒョウジュン</t>
    </rPh>
    <rPh sb="27" eb="29">
      <t>セッテイ</t>
    </rPh>
    <phoneticPr fontId="3"/>
  </si>
  <si>
    <t>パスワード認証(WPA＋WPA2)　【標準設定】</t>
    <rPh sb="5" eb="7">
      <t>ニンショウ</t>
    </rPh>
    <rPh sb="19" eb="21">
      <t>ヒョウジュン</t>
    </rPh>
    <rPh sb="21" eb="23">
      <t>セッテイ</t>
    </rPh>
    <phoneticPr fontId="3"/>
  </si>
  <si>
    <t>パスワード認証（WPA＋WPA2)【標準設定】</t>
    <rPh sb="18" eb="20">
      <t>ヒョウジュン</t>
    </rPh>
    <rPh sb="20" eb="22">
      <t>セッテイ</t>
    </rPh>
    <phoneticPr fontId="3"/>
  </si>
  <si>
    <t>MACアドレス認証をご利用になられる／やめられる方は、Ｗｉ-Ｆｉ接続を許可する／しない端末のＭＡＣアドレスを記入し、プルダウンより追加／削除を選択してください。</t>
  </si>
  <si>
    <t>ID/パスワードによるユーザ認証（WPA2-EAP)をご利用になられる／やめられる方は、Ｗｉ-Ｆｉ接続を行う／行わない方のメールアドレス・パスワードを記入し、プルダウンより追加／変更／削除を選択してください。
※IDを追加する場合、記入いただいたメールアドレス宛に、登録完了メールをお送りします。</t>
  </si>
  <si>
    <t>追加/変更/削除</t>
    <rPh sb="0" eb="2">
      <t>ツイカ</t>
    </rPh>
    <rPh sb="3" eb="5">
      <t>ヘンコウ</t>
    </rPh>
    <rPh sb="6" eb="8">
      <t>サクジョ</t>
    </rPh>
    <phoneticPr fontId="4"/>
  </si>
  <si>
    <t>ID/パスワードによるユーザ認証端末の追加・変更・削除</t>
    <rPh sb="14" eb="16">
      <t>ニンショウ</t>
    </rPh>
    <rPh sb="16" eb="18">
      <t>タンマツ</t>
    </rPh>
    <rPh sb="19" eb="21">
      <t>ツイカ</t>
    </rPh>
    <rPh sb="22" eb="24">
      <t>ヘンコウ</t>
    </rPh>
    <rPh sb="25" eb="27">
      <t>サクジョ</t>
    </rPh>
    <phoneticPr fontId="4"/>
  </si>
  <si>
    <t>事業者様名</t>
    <rPh sb="0" eb="3">
      <t>ジギョウシャ</t>
    </rPh>
    <rPh sb="3" eb="4">
      <t>サマ</t>
    </rPh>
    <rPh sb="4" eb="5">
      <t>メイ</t>
    </rPh>
    <phoneticPr fontId="4"/>
  </si>
  <si>
    <t>事業者識別コード</t>
    <rPh sb="0" eb="3">
      <t>ジギョウシャ</t>
    </rPh>
    <phoneticPr fontId="4"/>
  </si>
  <si>
    <t>※パスワードは8文字以上、半角文字(英字大文字、英字小文字、数字、記号)のうち3種類を混合してください。
　 パスワード欄が空欄の場合、パスワードは自動生成となります。
　 パスワード自動生成かつ、複数拠点でご利用する場合、同一IDでも拠点毎に別々のパスワードとなりま
　 すので、ご注意願います。　
　　（自動生成の認証用パスワードは、記入いただいたメールアドレス宛にメールで通知いたします）　　</t>
  </si>
  <si>
    <t>※フリガナは自動変換の為、文字を打ち込まないでください</t>
  </si>
  <si>
    <t>a</t>
  </si>
  <si>
    <t xml:space="preserve">エー </t>
  </si>
  <si>
    <t>b</t>
  </si>
  <si>
    <t xml:space="preserve">ビー </t>
  </si>
  <si>
    <t>c</t>
  </si>
  <si>
    <t xml:space="preserve">シー </t>
  </si>
  <si>
    <t>d</t>
  </si>
  <si>
    <t xml:space="preserve">ディー </t>
  </si>
  <si>
    <t>e</t>
  </si>
  <si>
    <t xml:space="preserve">イー </t>
  </si>
  <si>
    <t>f</t>
  </si>
  <si>
    <t xml:space="preserve">エフ </t>
  </si>
  <si>
    <t>g</t>
  </si>
  <si>
    <t xml:space="preserve">ジー </t>
  </si>
  <si>
    <t>h</t>
  </si>
  <si>
    <t xml:space="preserve">エイチ </t>
  </si>
  <si>
    <t>i</t>
  </si>
  <si>
    <t xml:space="preserve">アイ </t>
  </si>
  <si>
    <t>j</t>
  </si>
  <si>
    <t xml:space="preserve">ジェー </t>
  </si>
  <si>
    <t>k</t>
  </si>
  <si>
    <t xml:space="preserve">ケー </t>
  </si>
  <si>
    <t>l</t>
  </si>
  <si>
    <t xml:space="preserve">エル </t>
  </si>
  <si>
    <t>m</t>
  </si>
  <si>
    <t xml:space="preserve">エム </t>
  </si>
  <si>
    <t>n</t>
  </si>
  <si>
    <t xml:space="preserve">エヌ </t>
  </si>
  <si>
    <t>o</t>
  </si>
  <si>
    <t xml:space="preserve">オー </t>
  </si>
  <si>
    <t>p</t>
  </si>
  <si>
    <t xml:space="preserve">ピー </t>
  </si>
  <si>
    <t>q</t>
  </si>
  <si>
    <t xml:space="preserve">キュー </t>
  </si>
  <si>
    <t>r</t>
  </si>
  <si>
    <t xml:space="preserve">アール </t>
  </si>
  <si>
    <t>s</t>
  </si>
  <si>
    <t xml:space="preserve">エス </t>
  </si>
  <si>
    <t>t</t>
  </si>
  <si>
    <t xml:space="preserve">ティー </t>
  </si>
  <si>
    <t>u</t>
  </si>
  <si>
    <t xml:space="preserve">ユー </t>
  </si>
  <si>
    <t>v</t>
  </si>
  <si>
    <t xml:space="preserve">ブイ </t>
  </si>
  <si>
    <t>w</t>
  </si>
  <si>
    <t xml:space="preserve">ダブリュー </t>
  </si>
  <si>
    <t>x</t>
  </si>
  <si>
    <t xml:space="preserve">エックス </t>
  </si>
  <si>
    <t>y</t>
  </si>
  <si>
    <t xml:space="preserve">ワイ </t>
  </si>
  <si>
    <t>z</t>
  </si>
  <si>
    <t xml:space="preserve">ゼット </t>
  </si>
  <si>
    <t>-</t>
  </si>
  <si>
    <t xml:space="preserve">ハイフン </t>
  </si>
  <si>
    <t>@</t>
  </si>
  <si>
    <t xml:space="preserve">アットマーク </t>
  </si>
  <si>
    <t>#</t>
  </si>
  <si>
    <t>A</t>
  </si>
  <si>
    <t>B</t>
  </si>
  <si>
    <t>C</t>
  </si>
  <si>
    <t>D</t>
  </si>
  <si>
    <t>E</t>
  </si>
  <si>
    <t>F</t>
  </si>
  <si>
    <t>G</t>
  </si>
  <si>
    <t>H</t>
  </si>
  <si>
    <t>I</t>
  </si>
  <si>
    <t>J</t>
  </si>
  <si>
    <t>K</t>
  </si>
  <si>
    <t>L</t>
  </si>
  <si>
    <t>M</t>
  </si>
  <si>
    <t>N</t>
  </si>
  <si>
    <t>O</t>
  </si>
  <si>
    <t>P</t>
  </si>
  <si>
    <t>Q</t>
  </si>
  <si>
    <t>R</t>
  </si>
  <si>
    <t>S</t>
  </si>
  <si>
    <t>T</t>
  </si>
  <si>
    <t>U</t>
  </si>
  <si>
    <t>V</t>
  </si>
  <si>
    <t>W</t>
  </si>
  <si>
    <t>X</t>
  </si>
  <si>
    <t>Y</t>
  </si>
  <si>
    <t>Z</t>
  </si>
  <si>
    <t>1</t>
  </si>
  <si>
    <t xml:space="preserve">イチ </t>
  </si>
  <si>
    <t>2</t>
  </si>
  <si>
    <t xml:space="preserve">ニ </t>
  </si>
  <si>
    <t>3</t>
  </si>
  <si>
    <t xml:space="preserve">サン </t>
  </si>
  <si>
    <t>4</t>
  </si>
  <si>
    <t xml:space="preserve">ヨン </t>
  </si>
  <si>
    <t>5</t>
  </si>
  <si>
    <t xml:space="preserve">ゴ </t>
  </si>
  <si>
    <t>6</t>
  </si>
  <si>
    <t xml:space="preserve">ロク </t>
  </si>
  <si>
    <t>7</t>
  </si>
  <si>
    <t xml:space="preserve">シチ </t>
  </si>
  <si>
    <t>8</t>
  </si>
  <si>
    <t xml:space="preserve">ハチ </t>
  </si>
  <si>
    <t>9</t>
  </si>
  <si>
    <t xml:space="preserve">キュウ </t>
  </si>
  <si>
    <t>0</t>
  </si>
  <si>
    <t xml:space="preserve">ゼロ </t>
  </si>
  <si>
    <t>.</t>
  </si>
  <si>
    <t xml:space="preserve">ドット </t>
  </si>
  <si>
    <t>_</t>
  </si>
  <si>
    <t>ｱﾝﾀﾞｰﾊﾞｰ</t>
  </si>
  <si>
    <t>別紙⑩-1_SSID/パスワード・連絡先変更（一括申込）</t>
    <rPh sb="17" eb="20">
      <t>レンラクサキ</t>
    </rPh>
    <rPh sb="20" eb="22">
      <t>ヘンコウ</t>
    </rPh>
    <rPh sb="23" eb="25">
      <t>イッカツ</t>
    </rPh>
    <rPh sb="25" eb="27">
      <t>モウシコミ</t>
    </rPh>
    <phoneticPr fontId="3"/>
  </si>
  <si>
    <t>別紙⑩-2_SSIDの追加・削除（一括申込）</t>
    <rPh sb="11" eb="13">
      <t>ツイカ</t>
    </rPh>
    <rPh sb="14" eb="16">
      <t>サクジョ</t>
    </rPh>
    <rPh sb="17" eb="19">
      <t>イッカツ</t>
    </rPh>
    <rPh sb="19" eb="21">
      <t>モウシコミ</t>
    </rPh>
    <phoneticPr fontId="3"/>
  </si>
  <si>
    <t>別紙⑧</t>
    <rPh sb="0" eb="2">
      <t>ベッシ</t>
    </rPh>
    <phoneticPr fontId="3"/>
  </si>
  <si>
    <t>無線環境パラメータ調整設定（ハイエンド６/ハイエンド/ハイエンドEx）</t>
    <rPh sb="0" eb="2">
      <t>ムセン</t>
    </rPh>
    <rPh sb="2" eb="4">
      <t>カンキョウ</t>
    </rPh>
    <rPh sb="9" eb="11">
      <t>チョウセイ</t>
    </rPh>
    <rPh sb="11" eb="13">
      <t>セッテイ</t>
    </rPh>
    <phoneticPr fontId="3"/>
  </si>
  <si>
    <t>設定するSSID種別</t>
    <rPh sb="0" eb="2">
      <t>セッテイ</t>
    </rPh>
    <rPh sb="8" eb="10">
      <t>シュベツ</t>
    </rPh>
    <phoneticPr fontId="3"/>
  </si>
  <si>
    <t>業務用</t>
    <rPh sb="0" eb="3">
      <t>ギョウムヨウ</t>
    </rPh>
    <phoneticPr fontId="3"/>
  </si>
  <si>
    <t>来訪者用</t>
    <rPh sb="0" eb="4">
      <t>ライホウシャヨウ</t>
    </rPh>
    <phoneticPr fontId="3"/>
  </si>
  <si>
    <t>L2間の通信制限</t>
  </si>
  <si>
    <t>ON （端末間の通信不可）</t>
  </si>
  <si>
    <t>※2　無線チャネル(5GHz)の詳細な設定を複数同時利用する事は出来ません。</t>
    <rPh sb="3" eb="5">
      <t>ムセン</t>
    </rPh>
    <phoneticPr fontId="3"/>
  </si>
  <si>
    <t>※1　利用者の認証の詳細な設定を複数同時利用する事は出来ません。</t>
  </si>
  <si>
    <t>※3　固定する無線チャネル番号を1～11の中から1つ記入。</t>
    <rPh sb="3" eb="5">
      <t>コテイ</t>
    </rPh>
    <rPh sb="7" eb="9">
      <t>ムセン</t>
    </rPh>
    <rPh sb="13" eb="15">
      <t>バンゴウ</t>
    </rPh>
    <rPh sb="21" eb="22">
      <t>ナカ</t>
    </rPh>
    <rPh sb="26" eb="28">
      <t>キニュウ</t>
    </rPh>
    <phoneticPr fontId="3"/>
  </si>
  <si>
    <t>※4　固定する無線チャネル番号を36～64、100～140の中から</t>
    <rPh sb="3" eb="5">
      <t>コテイ</t>
    </rPh>
    <rPh sb="7" eb="9">
      <t>ムセン</t>
    </rPh>
    <rPh sb="13" eb="15">
      <t>バンゴウ</t>
    </rPh>
    <rPh sb="30" eb="31">
      <t>ナカ</t>
    </rPh>
    <phoneticPr fontId="3"/>
  </si>
  <si>
    <t>※4</t>
  </si>
  <si>
    <t>※3</t>
  </si>
  <si>
    <t>無線チャネル (5GHz)　※2</t>
    <rPh sb="0" eb="2">
      <t>ムセン</t>
    </rPh>
    <phoneticPr fontId="3"/>
  </si>
  <si>
    <t>通信可</t>
    <rPh sb="0" eb="2">
      <t>ツウシン</t>
    </rPh>
    <rPh sb="2" eb="3">
      <t>カ</t>
    </rPh>
    <phoneticPr fontId="3"/>
  </si>
  <si>
    <t>OFF（端末間の通信可能）</t>
  </si>
  <si>
    <t>L2間の通信制限</t>
    <rPh sb="2" eb="3">
      <t>カン</t>
    </rPh>
    <rPh sb="4" eb="6">
      <t>ツウシン</t>
    </rPh>
    <rPh sb="6" eb="8">
      <t>セイゲン</t>
    </rPh>
    <phoneticPr fontId="4"/>
  </si>
  <si>
    <t>ON</t>
  </si>
  <si>
    <t>宛先がプライベートIPアドレスの通信をブロックすることができます。
　（一般的に、オフィス内は、プライベートIPアドレスを使用しています。
　　本機能により、オフィス内への通信をブロックできます。）
業務用Ｗｉ-Ｆｉの標準設定では、通信をブロックしません。
来訪者向けＷｉ-Ｆｉの標準設定では、通信をブロックします。</t>
    <rPh sb="100" eb="103">
      <t>ギョウムヨウ</t>
    </rPh>
    <phoneticPr fontId="4"/>
  </si>
  <si>
    <t>希望する(本依頼書・設定変更詳細依頼書と別紙③～⑨を記載・送付してください)</t>
    <rPh sb="20" eb="22">
      <t>ベッシ</t>
    </rPh>
    <phoneticPr fontId="3"/>
  </si>
  <si>
    <t>設定申込欄の記載がない場合は設定対象とはいたしませんのでご注意ください。</t>
  </si>
  <si>
    <t>SSID①</t>
  </si>
  <si>
    <t>SSID①</t>
  </si>
  <si>
    <t>フリガナ①</t>
  </si>
  <si>
    <t>SSID②</t>
  </si>
  <si>
    <t>フリガナ②</t>
  </si>
  <si>
    <t>SSID③</t>
  </si>
  <si>
    <t>フリガナ③</t>
  </si>
  <si>
    <t>SSID④</t>
  </si>
  <si>
    <t>フリガナ④</t>
  </si>
  <si>
    <t>SSID⑤</t>
  </si>
  <si>
    <t>フリガナ⑤</t>
  </si>
  <si>
    <t>SSID⑥</t>
  </si>
  <si>
    <t>フリガナ⑥</t>
  </si>
  <si>
    <t>SSID⑦</t>
  </si>
  <si>
    <t>フリガナ⑦</t>
  </si>
  <si>
    <t>SSID⑧</t>
  </si>
  <si>
    <t>フリガナ⑧</t>
  </si>
  <si>
    <t>SSID⑨</t>
  </si>
  <si>
    <t>フリガナ⑨</t>
  </si>
  <si>
    <t>フリガナ①</t>
  </si>
  <si>
    <t>SSID②</t>
  </si>
  <si>
    <t>SSID③</t>
  </si>
  <si>
    <t>SSID④</t>
  </si>
  <si>
    <t>SSID⑤</t>
  </si>
  <si>
    <t>ファイアウォール（ＩＰ指定）</t>
  </si>
  <si>
    <t>ファイアウォール（アプリ指定）</t>
  </si>
  <si>
    <t>ファイアウォール（アプリ指定）</t>
    <rPh sb="12" eb="14">
      <t>シテイ</t>
    </rPh>
    <phoneticPr fontId="3"/>
  </si>
  <si>
    <t>無線環境パラメータ調整設定</t>
    <rPh sb="11" eb="13">
      <t>セッテイ</t>
    </rPh>
    <phoneticPr fontId="3"/>
  </si>
  <si>
    <t>別紙⑨</t>
    <rPh sb="0" eb="2">
      <t>ベッシ</t>
    </rPh>
    <phoneticPr fontId="3"/>
  </si>
  <si>
    <t>別紙⑩-1</t>
    <rPh sb="0" eb="2">
      <t>ベッシ</t>
    </rPh>
    <phoneticPr fontId="3"/>
  </si>
  <si>
    <t>別紙⑩-2</t>
  </si>
  <si>
    <t>別紙⑨　ダッシュボード上のNW名・AP名変更設定</t>
    <rPh sb="11" eb="12">
      <t>ジョウ</t>
    </rPh>
    <rPh sb="15" eb="16">
      <t>メイ</t>
    </rPh>
    <rPh sb="19" eb="20">
      <t>メイ</t>
    </rPh>
    <rPh sb="20" eb="22">
      <t>ヘンコウ</t>
    </rPh>
    <rPh sb="22" eb="24">
      <t>セッテイ</t>
    </rPh>
    <phoneticPr fontId="4"/>
  </si>
  <si>
    <t>別紙⑧　無線環境パラメータ調整用申込書(ハイエンド６プラン/ハイエンドプラン/ハイエンドＥｘプラン用)</t>
    <rPh sb="0" eb="2">
      <t>ベッシ</t>
    </rPh>
    <rPh sb="4" eb="6">
      <t>ムセン</t>
    </rPh>
    <rPh sb="6" eb="8">
      <t>カンキョウ</t>
    </rPh>
    <rPh sb="13" eb="15">
      <t>チョウセイ</t>
    </rPh>
    <rPh sb="15" eb="16">
      <t>ヨウ</t>
    </rPh>
    <phoneticPr fontId="4"/>
  </si>
  <si>
    <t>無線環境パラメータ調整を利用する場合、以下を記入してください</t>
    <rPh sb="0" eb="2">
      <t>ムセン</t>
    </rPh>
    <rPh sb="2" eb="4">
      <t>カンキョウ</t>
    </rPh>
    <rPh sb="9" eb="11">
      <t>チョウセイ</t>
    </rPh>
    <rPh sb="12" eb="14">
      <t>リヨウ</t>
    </rPh>
    <rPh sb="16" eb="18">
      <t>バアイ</t>
    </rPh>
    <rPh sb="19" eb="21">
      <t>イカ</t>
    </rPh>
    <rPh sb="22" eb="24">
      <t>キニュウ</t>
    </rPh>
    <phoneticPr fontId="3"/>
  </si>
  <si>
    <t>範囲指定</t>
    <rPh sb="0" eb="2">
      <t>ハンイ</t>
    </rPh>
    <rPh sb="2" eb="4">
      <t>シテイ</t>
    </rPh>
    <phoneticPr fontId="4"/>
  </si>
  <si>
    <t>下限</t>
    <rPh sb="0" eb="2">
      <t>カゲン</t>
    </rPh>
    <phoneticPr fontId="4"/>
  </si>
  <si>
    <t>上限</t>
    <rPh sb="0" eb="2">
      <t>ジョウゲン</t>
    </rPh>
    <phoneticPr fontId="4"/>
  </si>
  <si>
    <t>2.4GHz</t>
  </si>
  <si>
    <t>）dBm</t>
  </si>
  <si>
    <t>5GHｚ</t>
  </si>
  <si>
    <t>※</t>
  </si>
  <si>
    <t>上限下限とも2～30の整数値で記入。</t>
  </si>
  <si>
    <t>指定する場合は厳密な設計が必要です。</t>
  </si>
  <si>
    <t>（設置個所の電波状況に大きく影響するため、指定値に関するサポートはありません）</t>
  </si>
  <si>
    <t>全SSID共通の設定となります。</t>
  </si>
  <si>
    <t>最小ビットレート値</t>
  </si>
  <si>
    <t>指定</t>
    <rPh sb="0" eb="2">
      <t>シテイ</t>
    </rPh>
    <phoneticPr fontId="3"/>
  </si>
  <si>
    <t>Mbps</t>
  </si>
  <si>
    <t>最小ビットレート値を指定すると古いデバイスなどが接続不可となる場合があります。</t>
  </si>
  <si>
    <t>マルチホップ機能</t>
  </si>
  <si>
    <t>□</t>
  </si>
  <si>
    <t>ON　【標準設定】</t>
  </si>
  <si>
    <t>本設定は、「電波出力自動調整」の設定よりも優先されます。</t>
  </si>
  <si>
    <t>電波出力自動調整の範囲指定</t>
  </si>
  <si>
    <t>高密度にギガらくWi-Fiのアクセスポイント装置を設置しても、自動的に電波出力を調整して干渉を減らしパフォーマンスを最適化します。
※自動調整範囲を指定することも可能ですが、指定する場合は電波調査などを基に厳密な設計をお願いします。（電波出力の推奨値などはサポート対象外です。）
※電波出力の最大値については電波法上許容される範囲に自動調整されます。</t>
  </si>
  <si>
    <t>最小ビットレート値</t>
    <rPh sb="0" eb="2">
      <t>サイショウ</t>
    </rPh>
    <rPh sb="8" eb="9">
      <t>チ</t>
    </rPh>
    <phoneticPr fontId="2"/>
  </si>
  <si>
    <t>2.4GHz：1Mbps
5GHz：6Mbps</t>
  </si>
  <si>
    <t>端末が接続可能な最小ビットレート値を指定します。
※最小ビットレート値を変更すると端末の対応状況により接続できなくなる場合があります。</t>
    <rPh sb="0" eb="2">
      <t>タンマツ</t>
    </rPh>
    <rPh sb="3" eb="5">
      <t>セツゾク</t>
    </rPh>
    <rPh sb="5" eb="7">
      <t>カノウ</t>
    </rPh>
    <rPh sb="8" eb="10">
      <t>サイショウ</t>
    </rPh>
    <rPh sb="16" eb="17">
      <t>チ</t>
    </rPh>
    <rPh sb="18" eb="20">
      <t>シテイ</t>
    </rPh>
    <rPh sb="26" eb="28">
      <t>サイショウ</t>
    </rPh>
    <rPh sb="34" eb="35">
      <t>チ</t>
    </rPh>
    <rPh sb="36" eb="38">
      <t>ヘンコウ</t>
    </rPh>
    <rPh sb="41" eb="43">
      <t>タンマツ</t>
    </rPh>
    <rPh sb="44" eb="46">
      <t>タイオウ</t>
    </rPh>
    <rPh sb="46" eb="48">
      <t>ジョウキョウ</t>
    </rPh>
    <rPh sb="51" eb="53">
      <t>セツゾク</t>
    </rPh>
    <rPh sb="59" eb="61">
      <t>バアイ</t>
    </rPh>
    <phoneticPr fontId="57"/>
  </si>
  <si>
    <t>マルチホップ機能</t>
    <rPh sb="6" eb="8">
      <t>キノウ</t>
    </rPh>
    <phoneticPr fontId="2"/>
  </si>
  <si>
    <t>２台のWi-Fiアクセスポイント装置間を無線で接続し、ＬＡＮ配線なしでWi-Fiエリアの拡張が可能となる機能を利用するための基本設定となります。
本機能がONになっていても、それぞれの機器でLAN配線で接続されている場合は有線接続が優先されます。</t>
    <rPh sb="55" eb="57">
      <t>リヨウ</t>
    </rPh>
    <rPh sb="62" eb="64">
      <t>キホン</t>
    </rPh>
    <rPh sb="64" eb="66">
      <t>セッテイ</t>
    </rPh>
    <rPh sb="73" eb="74">
      <t>ホン</t>
    </rPh>
    <rPh sb="74" eb="76">
      <t>キノウ</t>
    </rPh>
    <rPh sb="92" eb="94">
      <t>キキ</t>
    </rPh>
    <rPh sb="98" eb="100">
      <t>ハイセン</t>
    </rPh>
    <rPh sb="101" eb="103">
      <t>セツゾク</t>
    </rPh>
    <rPh sb="108" eb="110">
      <t>バアイ</t>
    </rPh>
    <rPh sb="111" eb="113">
      <t>ユウセン</t>
    </rPh>
    <rPh sb="113" eb="115">
      <t>セツゾク</t>
    </rPh>
    <rPh sb="116" eb="118">
      <t>ユウセン</t>
    </rPh>
    <phoneticPr fontId="57"/>
  </si>
  <si>
    <t>なお、AP毎のSSID設定など、詳細設定を希望する場合には別途"設定変更詳細依頼書""別紙③～⑨の詳細設定変更依頼書"と</t>
    <rPh sb="5" eb="6">
      <t>ゴト</t>
    </rPh>
    <rPh sb="11" eb="13">
      <t>セッテイ</t>
    </rPh>
    <rPh sb="16" eb="18">
      <t>ショウサイ</t>
    </rPh>
    <rPh sb="18" eb="20">
      <t>セッテイ</t>
    </rPh>
    <rPh sb="21" eb="23">
      <t>キボウ</t>
    </rPh>
    <rPh sb="25" eb="27">
      <t>バアイ</t>
    </rPh>
    <rPh sb="29" eb="31">
      <t>ベット</t>
    </rPh>
    <rPh sb="32" eb="34">
      <t>セッテイ</t>
    </rPh>
    <rPh sb="34" eb="36">
      <t>ヘンコウ</t>
    </rPh>
    <rPh sb="36" eb="38">
      <t>ショウサイ</t>
    </rPh>
    <rPh sb="38" eb="40">
      <t>イライ</t>
    </rPh>
    <rPh sb="40" eb="41">
      <t>ショ</t>
    </rPh>
    <rPh sb="43" eb="45">
      <t>ベッシ</t>
    </rPh>
    <rPh sb="49" eb="51">
      <t>ショウサイ</t>
    </rPh>
    <rPh sb="51" eb="53">
      <t>セッテイ</t>
    </rPh>
    <rPh sb="53" eb="55">
      <t>ヘンコウ</t>
    </rPh>
    <rPh sb="55" eb="58">
      <t>イライショ</t>
    </rPh>
    <phoneticPr fontId="3"/>
  </si>
  <si>
    <t>自動選択(W56のみ)</t>
    <rPh sb="0" eb="2">
      <t>ジドウ</t>
    </rPh>
    <rPh sb="2" eb="4">
      <t>センタク</t>
    </rPh>
    <phoneticPr fontId="3"/>
  </si>
  <si>
    <t>自動選択(W56のみ)</t>
  </si>
  <si>
    <t>標準設定</t>
    <rPh sb="0" eb="2">
      <t>ヒョウジュン</t>
    </rPh>
    <rPh sb="2" eb="4">
      <t>セッテイ</t>
    </rPh>
    <phoneticPr fontId="4"/>
  </si>
  <si>
    <t>詳細な設定</t>
    <rPh sb="0" eb="2">
      <t>ショウサイ</t>
    </rPh>
    <rPh sb="3" eb="5">
      <t>セッテイ</t>
    </rPh>
    <phoneticPr fontId="4"/>
  </si>
  <si>
    <t>無線チャネル</t>
    <rPh sb="0" eb="2">
      <t>ムセン</t>
    </rPh>
    <phoneticPr fontId="4"/>
  </si>
  <si>
    <t>自動選択</t>
    <rPh sb="0" eb="2">
      <t>ジドウ</t>
    </rPh>
    <rPh sb="2" eb="4">
      <t>センタク</t>
    </rPh>
    <phoneticPr fontId="4"/>
  </si>
  <si>
    <t>チャネル固定</t>
    <rPh sb="4" eb="6">
      <t>コテイ</t>
    </rPh>
    <phoneticPr fontId="4"/>
  </si>
  <si>
    <t>2.4GHz チャネル番号</t>
  </si>
  <si>
    <t>5GHz チャネル番号</t>
  </si>
  <si>
    <t>※AP毎に個別設定するには、【別紙２】に記入</t>
  </si>
  <si>
    <t>自動選択　【標準設定】</t>
    <rPh sb="0" eb="4">
      <t>ジドウセンタク</t>
    </rPh>
    <phoneticPr fontId="4"/>
  </si>
  <si>
    <t>自動選択　(W56のみ)</t>
  </si>
  <si>
    <t>無線帯域幅 (2.4GHz)</t>
    <rPh sb="0" eb="2">
      <t>ムセン</t>
    </rPh>
    <rPh sb="2" eb="4">
      <t>タイイキ</t>
    </rPh>
    <rPh sb="4" eb="5">
      <t>ハバ</t>
    </rPh>
    <phoneticPr fontId="4"/>
  </si>
  <si>
    <t>自動選択(20/40MHz)</t>
    <rPh sb="0" eb="2">
      <t>ジドウ</t>
    </rPh>
    <rPh sb="2" eb="4">
      <t>センタク</t>
    </rPh>
    <phoneticPr fontId="4"/>
  </si>
  <si>
    <t>20MHz固定</t>
    <rPh sb="5" eb="7">
      <t>コテイ</t>
    </rPh>
    <phoneticPr fontId="4"/>
  </si>
  <si>
    <t>自動選択(20/40MHz)　【標準設定】</t>
    <rPh sb="16" eb="18">
      <t>ヒョウジュン</t>
    </rPh>
    <rPh sb="18" eb="20">
      <t>セッテイ</t>
    </rPh>
    <phoneticPr fontId="4"/>
  </si>
  <si>
    <t>無線帯域幅 (5GHz)</t>
    <rPh sb="0" eb="2">
      <t>ムセン</t>
    </rPh>
    <rPh sb="2" eb="4">
      <t>タイイキ</t>
    </rPh>
    <rPh sb="4" eb="5">
      <t>ハバ</t>
    </rPh>
    <phoneticPr fontId="4"/>
  </si>
  <si>
    <t>自動選択(20/40/80MHz)</t>
    <rPh sb="0" eb="2">
      <t>ジドウ</t>
    </rPh>
    <rPh sb="2" eb="4">
      <t>センタク</t>
    </rPh>
    <phoneticPr fontId="4"/>
  </si>
  <si>
    <t>自動選択(20/40/80MHz)　【標準設定】</t>
    <rPh sb="19" eb="21">
      <t>ヒョウジュン</t>
    </rPh>
    <rPh sb="21" eb="23">
      <t>セッテイ</t>
    </rPh>
    <phoneticPr fontId="4"/>
  </si>
  <si>
    <t>※３　固定する無線チャネル番号を1～11の中から1つ記入。</t>
  </si>
  <si>
    <t>※４　固定する無線チャネル番号を36～64、100～140の中から</t>
  </si>
  <si>
    <t>1つ記入 （4の倍数のチャネルのみ設定可能です）。</t>
  </si>
  <si>
    <t>52～140を設定した場合、気象レーダー等を検出すると</t>
  </si>
  <si>
    <t>自動的に他のチャネルに変更します。</t>
  </si>
  <si>
    <t>表示【標準設定】</t>
    <rPh sb="0" eb="2">
      <t>ヒョウジ</t>
    </rPh>
    <rPh sb="3" eb="5">
      <t>ヒョウジュン</t>
    </rPh>
    <rPh sb="5" eb="7">
      <t>セッテイ</t>
    </rPh>
    <phoneticPr fontId="3"/>
  </si>
  <si>
    <t>制限無　【標準設定】</t>
    <rPh sb="0" eb="2">
      <t>セイゲン</t>
    </rPh>
    <rPh sb="2" eb="3">
      <t>ナシ</t>
    </rPh>
    <rPh sb="5" eb="7">
      <t>ヒョウジュン</t>
    </rPh>
    <rPh sb="7" eb="9">
      <t>セッテイ</t>
    </rPh>
    <phoneticPr fontId="3"/>
  </si>
  <si>
    <t>OFF（端末間の通信可能）【標準設定】</t>
  </si>
  <si>
    <t>通信可　【標準設定】</t>
    <rPh sb="0" eb="2">
      <t>ツウシン</t>
    </rPh>
    <rPh sb="2" eb="3">
      <t>カ</t>
    </rPh>
    <phoneticPr fontId="3"/>
  </si>
  <si>
    <t>制限無　【標準設定】</t>
    <rPh sb="0" eb="2">
      <t>セイゲン</t>
    </rPh>
    <rPh sb="2" eb="3">
      <t>ナシ</t>
    </rPh>
    <phoneticPr fontId="3"/>
  </si>
  <si>
    <t>5GHzで自動選択する無線チャネルをW56(100,104,108,112,116,120,124,128,132,136,140ch)のいずれかに限定します。</t>
  </si>
  <si>
    <t>宛先のIPv4ネットワークアドレス
　ネットワークアドレス/サブネットマスク
例　192.168.0.0/24
※特定の端末のみを許可/禁止する場合は、サブネットの値を24ではなく32にする必要があります
例　192.168.0.100/32</t>
    <rPh sb="40" eb="41">
      <t>レイ</t>
    </rPh>
    <phoneticPr fontId="3"/>
  </si>
  <si>
    <t>無線パラメータ調整</t>
    <rPh sb="0" eb="2">
      <t>ムセン</t>
    </rPh>
    <rPh sb="7" eb="9">
      <t>チョウセイ</t>
    </rPh>
    <phoneticPr fontId="3"/>
  </si>
  <si>
    <t>無</t>
    <rPh sb="0" eb="1">
      <t>ム</t>
    </rPh>
    <phoneticPr fontId="3"/>
  </si>
  <si>
    <t>有　</t>
    <rPh sb="0" eb="1">
      <t>ア</t>
    </rPh>
    <phoneticPr fontId="3"/>
  </si>
  <si>
    <t>【標準設定】</t>
    <rPh sb="1" eb="5">
      <t>ヒョウジュンセッテイ</t>
    </rPh>
    <phoneticPr fontId="3"/>
  </si>
  <si>
    <t>Japan Wi-Fi連携</t>
    <rPh sb="11" eb="13">
      <t>レンケイ</t>
    </rPh>
    <phoneticPr fontId="3"/>
  </si>
  <si>
    <t>その他の設定</t>
    <rPh sb="2" eb="3">
      <t>タ</t>
    </rPh>
    <rPh sb="4" eb="6">
      <t>セッテイ</t>
    </rPh>
    <phoneticPr fontId="4"/>
  </si>
  <si>
    <t>ダッシュボードのNW名</t>
  </si>
  <si>
    <t>複数同時設定の場合は【別紙⑨】に記入</t>
    <rPh sb="0" eb="2">
      <t>フクスウ</t>
    </rPh>
    <rPh sb="2" eb="4">
      <t>ドウジ</t>
    </rPh>
    <rPh sb="4" eb="6">
      <t>セッテイ</t>
    </rPh>
    <rPh sb="7" eb="9">
      <t>バアイ</t>
    </rPh>
    <phoneticPr fontId="4"/>
  </si>
  <si>
    <t>【別紙⑧】を記入</t>
  </si>
  <si>
    <t>契約IDがWOW1234567890の場合
WOW1234567890-001</t>
  </si>
  <si>
    <t>※入力可能文字：半角英数及び記号（. @ # _ -）</t>
  </si>
  <si>
    <t>※左側が自由記述欄。--WOW・・・後ろに入れさせていただきます</t>
  </si>
  <si>
    <t>　例：Osaka--WOW123456789</t>
  </si>
  <si>
    <t>APID</t>
  </si>
  <si>
    <t>※自由記述可能</t>
  </si>
  <si>
    <t>Japan Wi-Fi連携+ブラウザ認証（メール&amp;SNS）</t>
    <rPh sb="11" eb="13">
      <t>レンケイ</t>
    </rPh>
    <rPh sb="18" eb="20">
      <t>ニンショウ</t>
    </rPh>
    <phoneticPr fontId="3"/>
  </si>
  <si>
    <t>ブラウザ認証（メール&amp;SNS）のみ</t>
    <rPh sb="4" eb="6">
      <t>ニンショウ</t>
    </rPh>
    <phoneticPr fontId="3"/>
  </si>
  <si>
    <t>（.Free Wi-Fi for Application）</t>
  </si>
  <si>
    <t>（.Free_Wi-Fi_1）</t>
  </si>
  <si>
    <t>（.Free_Wi-Fi_2）</t>
  </si>
  <si>
    <t>株式会社xx</t>
    <rPh sb="0" eb="4">
      <t>カブシキガイシャ</t>
    </rPh>
    <phoneticPr fontId="3"/>
  </si>
  <si>
    <t>株式会社xxビル11F</t>
  </si>
  <si>
    <t>株式会社xx</t>
  </si>
  <si>
    <t>株式会社xxビル11F</t>
    <rPh sb="0" eb="4">
      <t>カブシキガイシャ</t>
    </rPh>
    <phoneticPr fontId="3"/>
  </si>
  <si>
    <t>カブシキガイシャxx</t>
  </si>
  <si>
    <t>●●太郎</t>
    <rPh sb="2" eb="4">
      <t>タロウ</t>
    </rPh>
    <phoneticPr fontId="38"/>
  </si>
  <si>
    <t>●●タロウ</t>
  </si>
  <si>
    <t xml:space="preserve">エー </t>
  </si>
  <si>
    <t xml:space="preserve">ハッシュタグ </t>
  </si>
  <si>
    <t>Japan Wi-Fi連携・ブラウザ認証の設定</t>
    <rPh sb="11" eb="13">
      <t>レンケイ</t>
    </rPh>
    <rPh sb="18" eb="20">
      <t>ニンショウ</t>
    </rPh>
    <rPh sb="21" eb="23">
      <t>セッテイ</t>
    </rPh>
    <phoneticPr fontId="4"/>
  </si>
  <si>
    <r>
      <t xml:space="preserve">【SSID使用可能文字】
※半角英字（大文字、小文字）、半角数字、半角記号の-（ハイフン）、_（アンダーバー）、.（ドット）、@（アットマーク）、#（ハッシュタグ）を使用できます
※先頭文字に#(ハッシュタグ)は使用不可
</t>
    </r>
    <r>
      <rPr>
        <sz val="11"/>
        <color rgb="FFFF0000"/>
        <rFont val="Meiryo UI"/>
        <family val="3"/>
        <charset val="128"/>
      </rPr>
      <t>※SSID名は最大32文字</t>
    </r>
  </si>
  <si>
    <r>
      <t xml:space="preserve">【パスワード使用可能文字】
※半角英字（大文字、小文字）、半角数字、半角記号の-（ハイフン）、_（アンダーバー）、.（ドット）、@（アットマーク）、#（ハッシュタグ）を使用できます
※先頭文字に#(ハッシュタグ)は使用不可
</t>
    </r>
    <r>
      <rPr>
        <sz val="11"/>
        <color rgb="FFFF0000"/>
        <rFont val="Meiryo UI"/>
        <family val="3"/>
        <charset val="128"/>
      </rPr>
      <t>※最大8文字</t>
    </r>
  </si>
  <si>
    <t>L2通信をブロックするセキュリティ機能です。
デフォルト ゲートウェイのMACアドレスの通信のみ、L2ファイアーウォールで許可されます。業務用Ｗｉ-Ｆｉの標準設定は、通信をブロックしません。
(来訪者向けＷｉ-Ｆｉでは、NATモードが設定されているため無線端末間通信をブロックします。)</t>
    <rPh sb="44" eb="46">
      <t>ツウシン</t>
    </rPh>
    <rPh sb="68" eb="71">
      <t>ギョウムヨウ</t>
    </rPh>
    <rPh sb="117" eb="119">
      <t>セッテイ</t>
    </rPh>
    <rPh sb="126" eb="128">
      <t>ムセン</t>
    </rPh>
    <rPh sb="128" eb="130">
      <t>タンマツ</t>
    </rPh>
    <rPh sb="130" eb="131">
      <t>カン</t>
    </rPh>
    <phoneticPr fontId="4"/>
  </si>
  <si>
    <t>Ver.2.9(2022.9.30～）</t>
  </si>
  <si>
    <t>旧様式の受付は10/29まで</t>
  </si>
  <si>
    <t>※半角英字（大文字、小文字）、半角数字、半角記号の-（ハイフン）、_（アンダーバー）、.（ドット）、@（アットマーク）、#（ハッシュタグ）、$（ドル）を使用できます</t>
    <rPh sb="20" eb="22">
      <t>ハンカク</t>
    </rPh>
    <rPh sb="22" eb="24">
      <t>キゴウ</t>
    </rPh>
    <phoneticPr fontId="3"/>
  </si>
  <si>
    <t>※半角英字（大文字、小文字）、半角数字、半角記号の-（ハイフン）、_（アンダーバー）、.（ドット）、@（アットマーク）、#（ハッシュタグ）、$（ドル）を使用できます</t>
  </si>
  <si>
    <t>数値①</t>
    <rPh sb="0" eb="2">
      <t>スウチ</t>
    </rPh>
    <phoneticPr fontId="3"/>
  </si>
  <si>
    <t>判定①</t>
    <rPh sb="0" eb="2">
      <t>ハンテイ</t>
    </rPh>
    <phoneticPr fontId="3"/>
  </si>
  <si>
    <t>数値②</t>
    <rPh sb="0" eb="2">
      <t>スウチ</t>
    </rPh>
    <phoneticPr fontId="3"/>
  </si>
  <si>
    <t>判定②</t>
    <rPh sb="0" eb="2">
      <t>ハンテイ</t>
    </rPh>
    <phoneticPr fontId="3"/>
  </si>
  <si>
    <t>数値③</t>
    <rPh sb="0" eb="2">
      <t>スウチ</t>
    </rPh>
    <phoneticPr fontId="3"/>
  </si>
  <si>
    <t>判定③</t>
    <rPh sb="0" eb="2">
      <t>ハンテイ</t>
    </rPh>
    <phoneticPr fontId="3"/>
  </si>
  <si>
    <t>数値④</t>
    <rPh sb="0" eb="2">
      <t>スウチ</t>
    </rPh>
    <phoneticPr fontId="3"/>
  </si>
  <si>
    <t>判定④</t>
    <rPh sb="0" eb="2">
      <t>ハンテイ</t>
    </rPh>
    <phoneticPr fontId="3"/>
  </si>
  <si>
    <t>数値⑤</t>
    <rPh sb="0" eb="2">
      <t>スウチ</t>
    </rPh>
    <phoneticPr fontId="3"/>
  </si>
  <si>
    <t>判定⑤</t>
    <rPh sb="0" eb="2">
      <t>ハンテイ</t>
    </rPh>
    <phoneticPr fontId="3"/>
  </si>
  <si>
    <t>数値⑥</t>
    <rPh sb="0" eb="2">
      <t>スウチ</t>
    </rPh>
    <phoneticPr fontId="3"/>
  </si>
  <si>
    <t>判定⑥</t>
    <rPh sb="0" eb="2">
      <t>ハンテイ</t>
    </rPh>
    <phoneticPr fontId="3"/>
  </si>
  <si>
    <t>数値⑦</t>
    <rPh sb="0" eb="2">
      <t>スウチ</t>
    </rPh>
    <phoneticPr fontId="3"/>
  </si>
  <si>
    <t>判定⑦</t>
    <rPh sb="0" eb="2">
      <t>ハンテイ</t>
    </rPh>
    <phoneticPr fontId="3"/>
  </si>
  <si>
    <t>数値⑧</t>
    <rPh sb="0" eb="2">
      <t>スウチ</t>
    </rPh>
    <phoneticPr fontId="3"/>
  </si>
  <si>
    <t>判定⑧</t>
    <rPh sb="0" eb="2">
      <t>ハンテイ</t>
    </rPh>
    <phoneticPr fontId="3"/>
  </si>
  <si>
    <t>数値⑨</t>
    <rPh sb="0" eb="2">
      <t>スウチ</t>
    </rPh>
    <phoneticPr fontId="3"/>
  </si>
  <si>
    <t>判定⑨</t>
    <rPh sb="0" eb="2">
      <t>ハンテイ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</si>
</sst>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quot;-&quot;"/>
    <numFmt numFmtId="177" formatCode="h:mm;@"/>
    <numFmt numFmtId="178" formatCode="[&lt;=999]000;[&lt;=9999]000\-00;000\-0000"/>
  </numFmts>
  <fonts count="59">
    <font>
      <sz val="11"/>
      <color theme="1"/>
      <name val="ＭＳ Ｐゴシック"/>
      <family val="2"/>
      <charset val="128"/>
      <scheme val="minor"/>
    </font>
    <font>
      <sz val="10"/>
      <color theme="1"/>
      <name val="Arial"/>
      <family val="2"/>
    </font>
    <font>
      <sz val="9"/>
      <name val="HGP創英角ｺﾞｼｯｸUB"/>
      <family val="3"/>
      <charset val="128"/>
    </font>
    <font>
      <sz val="6"/>
      <name val="ＭＳ Ｐゴシック"/>
      <family val="2"/>
      <charset val="128"/>
      <scheme val="minor"/>
    </font>
    <font>
      <sz val="6"/>
      <name val="ＭＳ Ｐゴシック"/>
      <family val="3"/>
      <charset val="128"/>
    </font>
    <font>
      <sz val="8"/>
      <name val="HGP創英角ｺﾞｼｯｸUB"/>
      <family val="3"/>
      <charset val="128"/>
    </font>
    <font>
      <sz val="14"/>
      <name val="HGP創英角ｺﾞｼｯｸUB"/>
      <family val="3"/>
      <charset val="128"/>
    </font>
    <font>
      <sz val="7"/>
      <name val="HGP創英角ｺﾞｼｯｸUB"/>
      <family val="3"/>
      <charset val="128"/>
    </font>
    <font>
      <sz val="11"/>
      <name val="HGP創英角ｺﾞｼｯｸUB"/>
      <family val="3"/>
      <charset val="128"/>
    </font>
    <font>
      <sz val="11"/>
      <color theme="1"/>
      <name val="HGP創英角ｺﾞｼｯｸUB"/>
      <family val="3"/>
      <charset val="128"/>
    </font>
    <font>
      <sz val="12"/>
      <name val="HGP創英角ｺﾞｼｯｸUB"/>
      <family val="3"/>
      <charset val="128"/>
    </font>
    <font>
      <sz val="16"/>
      <name val="HGP創英角ｺﾞｼｯｸUB"/>
      <family val="3"/>
      <charset val="128"/>
    </font>
    <font>
      <sz val="12"/>
      <color theme="1"/>
      <name val="HGP創英角ｺﾞｼｯｸUB"/>
      <family val="3"/>
      <charset val="128"/>
    </font>
    <font>
      <sz val="10"/>
      <name val="HGP創英角ｺﾞｼｯｸUB"/>
      <family val="3"/>
      <charset val="128"/>
    </font>
    <font>
      <sz val="10"/>
      <color rgb="FF000000"/>
      <name val="HGP創英角ｺﾞｼｯｸUB"/>
      <family val="3"/>
      <charset val="128"/>
    </font>
    <font>
      <sz val="10"/>
      <color theme="1"/>
      <name val="HGP創英角ｺﾞｼｯｸUB"/>
      <family val="3"/>
      <charset val="128"/>
    </font>
    <font>
      <sz val="11"/>
      <color rgb="FFFF0000"/>
      <name val="HGP創英角ｺﾞｼｯｸUB"/>
      <family val="3"/>
      <charset val="128"/>
    </font>
    <font>
      <sz val="14"/>
      <color theme="1"/>
      <name val="HGP創英角ｺﾞｼｯｸUB"/>
      <family val="3"/>
      <charset val="128"/>
    </font>
    <font>
      <b/>
      <sz val="11"/>
      <color rgb="FF000000"/>
      <name val="HGP創英角ｺﾞｼｯｸUB"/>
      <family val="3"/>
      <charset val="128"/>
    </font>
    <font>
      <sz val="9"/>
      <color rgb="FF000000"/>
      <name val="HGP創英角ｺﾞｼｯｸUB"/>
      <family val="3"/>
      <charset val="128"/>
    </font>
    <font>
      <sz val="11"/>
      <color indexed="8"/>
      <name val="HGP創英角ｺﾞｼｯｸUB"/>
      <family val="3"/>
      <charset val="128"/>
    </font>
    <font>
      <u val="single"/>
      <sz val="12"/>
      <name val="HGP創英角ｺﾞｼｯｸUB"/>
      <family val="3"/>
      <charset val="128"/>
    </font>
    <font>
      <sz val="10"/>
      <color indexed="8"/>
      <name val="Arial"/>
      <family val="2"/>
    </font>
    <font>
      <b/>
      <sz val="12"/>
      <name val="Arial"/>
      <family val="2"/>
    </font>
    <font>
      <sz val="11"/>
      <color theme="0" tint="-0.149979993700981"/>
      <name val="HGP創英角ｺﾞｼｯｸUB"/>
      <family val="3"/>
      <charset val="128"/>
    </font>
    <font>
      <sz val="11"/>
      <color theme="0" tint="-0.149949997663498"/>
      <name val="HGP創英角ｺﾞｼｯｸUB"/>
      <family val="3"/>
      <charset val="128"/>
    </font>
    <font>
      <sz val="10"/>
      <color indexed="8"/>
      <name val="HGP創英角ｺﾞｼｯｸUB"/>
      <family val="3"/>
      <charset val="128"/>
    </font>
    <font>
      <sz val="9"/>
      <color rgb="FFFF0000"/>
      <name val="HGP創英角ｺﾞｼｯｸUB"/>
      <family val="3"/>
      <charset val="128"/>
    </font>
    <font>
      <sz val="14"/>
      <color rgb="FFFF0000"/>
      <name val="HGP創英角ｺﾞｼｯｸUB"/>
      <family val="3"/>
      <charset val="128"/>
    </font>
    <font>
      <sz val="20"/>
      <name val="HGP創英角ｺﾞｼｯｸUB"/>
      <family val="3"/>
      <charset val="128"/>
    </font>
    <font>
      <sz val="12"/>
      <color indexed="8"/>
      <name val="HGP創英角ｺﾞｼｯｸUB"/>
      <family val="3"/>
      <charset val="128"/>
    </font>
    <font>
      <sz val="10"/>
      <color rgb="FFFF0000"/>
      <name val="HGP創英角ｺﾞｼｯｸUB"/>
      <family val="3"/>
      <charset val="128"/>
    </font>
    <font>
      <sz val="11"/>
      <color indexed="10"/>
      <name val="HGP創英角ｺﾞｼｯｸUB"/>
      <family val="3"/>
      <charset val="128"/>
    </font>
    <font>
      <sz val="12"/>
      <color rgb="FFFF0000"/>
      <name val="HGP創英角ｺﾞｼｯｸUB"/>
      <family val="3"/>
      <charset val="128"/>
    </font>
    <font>
      <sz val="9"/>
      <color indexed="8"/>
      <name val="HGP創英角ｺﾞｼｯｸUB"/>
      <family val="3"/>
      <charset val="128"/>
    </font>
    <font>
      <sz val="8"/>
      <color rgb="FFFF0000"/>
      <name val="HGP創英角ｺﾞｼｯｸUB"/>
      <family val="3"/>
      <charset val="128"/>
    </font>
    <font>
      <sz val="9"/>
      <color theme="1"/>
      <name val="HGP創英角ｺﾞｼｯｸUB"/>
      <family val="3"/>
      <charset val="128"/>
    </font>
    <font>
      <sz val="6"/>
      <color rgb="FF000000"/>
      <name val="HGP創英角ｺﾞｼｯｸUB"/>
      <family val="3"/>
      <charset val="128"/>
    </font>
    <font>
      <sz val="6"/>
      <name val="游ゴシック"/>
      <family val="2"/>
      <charset val="128"/>
    </font>
    <font>
      <sz val="11"/>
      <color theme="1"/>
      <name val="Meiryo UI"/>
      <family val="3"/>
      <charset val="128"/>
    </font>
    <font>
      <sz val="12"/>
      <color theme="1"/>
      <name val="Meiryo UI"/>
      <family val="3"/>
      <charset val="128"/>
    </font>
    <font>
      <b/>
      <sz val="16"/>
      <name val="MS P ゴシック"/>
      <family val="3"/>
      <charset val="128"/>
    </font>
    <font>
      <u val="single"/>
      <sz val="11"/>
      <color theme="10"/>
      <name val="ＭＳ Ｐゴシック"/>
      <family val="2"/>
      <charset val="128"/>
      <scheme val="minor"/>
    </font>
    <font>
      <u val="single"/>
      <sz val="11"/>
      <color theme="10"/>
      <name val="Meiryo UI"/>
      <family val="3"/>
      <charset val="128"/>
    </font>
    <font>
      <sz val="11"/>
      <color rgb="FFFF0000"/>
      <name val="Meiryo UI"/>
      <family val="3"/>
      <charset val="128"/>
    </font>
    <font>
      <sz val="16"/>
      <name val="Meiryo UI"/>
      <family val="3"/>
      <charset val="128"/>
    </font>
    <font>
      <sz val="11"/>
      <name val="Meiryo UI"/>
      <family val="3"/>
      <charset val="128"/>
    </font>
    <font>
      <sz val="16"/>
      <color theme="1"/>
      <name val="Meiryo UI"/>
      <family val="3"/>
      <charset val="128"/>
    </font>
    <font>
      <b/>
      <sz val="22"/>
      <name val="Meiryo UI"/>
      <family val="3"/>
      <charset val="128"/>
    </font>
    <font>
      <sz val="12"/>
      <name val="Meiryo UI"/>
      <family val="3"/>
      <charset val="128"/>
    </font>
    <font>
      <sz val="11"/>
      <color theme="1"/>
      <name val="Arial"/>
      <family val="2"/>
    </font>
    <font>
      <sz val="11"/>
      <color theme="1"/>
      <name val="Calibri"/>
      <family val="2"/>
    </font>
    <font>
      <sz val="11"/>
      <name val="Arial"/>
      <family val="2"/>
    </font>
    <font>
      <sz val="16"/>
      <color rgb="FFFF0000"/>
      <name val="HGP創英角ｺﾞｼｯｸUB"/>
      <family val="3"/>
      <charset val="128"/>
    </font>
    <font>
      <sz val="11"/>
      <name val="Calibri"/>
      <family val="2"/>
    </font>
    <font>
      <b/>
      <sz val="11"/>
      <color theme="1"/>
      <name val="Meiryo UI"/>
      <family val="3"/>
      <charset val="128"/>
    </font>
    <font>
      <b/>
      <sz val="11"/>
      <name val="Meiryo UI"/>
      <family val="3"/>
      <charset val="128"/>
    </font>
    <font>
      <sz val="10"/>
      <color rgb="FF006100"/>
      <name val="游ゴシック"/>
      <family val="2"/>
      <charset val="128"/>
    </font>
    <font>
      <b/>
      <sz val="20"/>
      <name val="Meiryo UI"/>
      <family val="3"/>
      <charset val="128"/>
    </font>
  </fonts>
  <fills count="13">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0" tint="-0.049940001219511"/>
        <bgColor indexed="64"/>
      </patternFill>
    </fill>
    <fill>
      <patternFill patternType="solid">
        <fgColor rgb="FFFFFFFF"/>
        <bgColor indexed="64"/>
      </patternFill>
    </fill>
    <fill>
      <patternFill patternType="solid">
        <fgColor theme="0" tint="-0.0499700009822845"/>
        <bgColor indexed="64"/>
      </patternFill>
    </fill>
    <fill>
      <patternFill patternType="solid">
        <fgColor theme="0" tint="-0.149979993700981"/>
        <bgColor indexed="64"/>
      </patternFill>
    </fill>
    <fill>
      <patternFill patternType="solid">
        <fgColor theme="4" tint="0.799979984760284"/>
        <bgColor indexed="64"/>
      </patternFill>
    </fill>
    <fill>
      <patternFill patternType="solid">
        <fgColor rgb="FFFFCCFF"/>
        <bgColor indexed="64"/>
      </patternFill>
    </fill>
    <fill>
      <patternFill patternType="solid">
        <fgColor indexed="9"/>
        <bgColor indexed="64"/>
      </patternFill>
    </fill>
    <fill>
      <patternFill patternType="solid">
        <fgColor indexed="22"/>
        <bgColor indexed="64"/>
      </patternFill>
    </fill>
    <fill>
      <patternFill patternType="solid">
        <fgColor theme="0" tint="-0.249960005283356"/>
        <bgColor indexed="64"/>
      </patternFill>
    </fill>
  </fills>
  <borders count="90">
    <border>
      <left/>
      <right/>
      <top/>
      <bottom/>
      <diagonal/>
    </border>
    <border>
      <left/>
      <right/>
      <top style="medium">
        <color auto="1"/>
      </top>
      <bottom style="medium">
        <color auto="1"/>
      </bottom>
    </border>
    <border>
      <left/>
      <right/>
      <top style="thin">
        <color auto="1"/>
      </top>
      <bottom style="thin">
        <color auto="1"/>
      </bottom>
    </border>
    <border>
      <left style="thin">
        <color theme="0" tint="-0.499960005283356"/>
      </left>
      <right/>
      <top style="thin">
        <color theme="0" tint="-0.499960005283356"/>
      </top>
      <bottom/>
    </border>
    <border>
      <left/>
      <right/>
      <top style="thin">
        <color theme="0" tint="-0.499960005283356"/>
      </top>
      <bottom/>
    </border>
    <border>
      <left/>
      <right style="thin">
        <color theme="0" tint="-0.499960005283356"/>
      </right>
      <top style="thin">
        <color theme="0" tint="-0.499960005283356"/>
      </top>
      <bottom/>
    </border>
    <border>
      <left style="thin">
        <color theme="0" tint="-0.499960005283356"/>
      </left>
      <right/>
      <top/>
      <bottom/>
    </border>
    <border>
      <left/>
      <right style="thin">
        <color theme="0" tint="-0.499960005283356"/>
      </right>
      <top/>
      <bottom/>
    </border>
    <border>
      <left style="thin">
        <color theme="0" tint="-0.499960005283356"/>
      </left>
      <right/>
      <top/>
      <bottom style="thin">
        <color theme="0" tint="-0.499960005283356"/>
      </bottom>
    </border>
    <border>
      <left/>
      <right/>
      <top/>
      <bottom style="thin">
        <color theme="0" tint="-0.499960005283356"/>
      </bottom>
    </border>
    <border>
      <left/>
      <right style="thin">
        <color theme="0" tint="-0.499960005283356"/>
      </right>
      <top/>
      <bottom style="thin">
        <color theme="0" tint="-0.499960005283356"/>
      </bottom>
    </border>
    <border>
      <left style="thin">
        <color theme="0" tint="-0.499929994344711"/>
      </left>
      <right/>
      <top style="thin">
        <color theme="0" tint="-0.499929994344711"/>
      </top>
      <bottom/>
    </border>
    <border>
      <left/>
      <right/>
      <top style="thin">
        <color theme="0" tint="-0.499929994344711"/>
      </top>
      <bottom/>
    </border>
    <border>
      <left/>
      <right style="thin">
        <color theme="0" tint="-0.499929994344711"/>
      </right>
      <top style="thin">
        <color theme="0" tint="-0.499929994344711"/>
      </top>
      <bottom/>
    </border>
    <border>
      <left style="thin">
        <color theme="0" tint="-0.499929994344711"/>
      </left>
      <right/>
      <top/>
      <bottom/>
    </border>
    <border>
      <left/>
      <right style="thin">
        <color theme="0" tint="-0.499929994344711"/>
      </right>
      <top/>
      <bottom/>
    </border>
    <border>
      <left style="thin">
        <color theme="0" tint="-0.499929994344711"/>
      </left>
      <right/>
      <top/>
      <bottom style="thin">
        <color theme="0" tint="-0.499929994344711"/>
      </bottom>
    </border>
    <border>
      <left/>
      <right/>
      <top/>
      <bottom style="thin">
        <color theme="0" tint="-0.499929994344711"/>
      </bottom>
    </border>
    <border>
      <left/>
      <right style="thin">
        <color theme="0" tint="-0.499929994344711"/>
      </right>
      <top/>
      <bottom style="thin">
        <color theme="0" tint="-0.499929994344711"/>
      </bottom>
    </border>
    <border>
      <left style="thin">
        <color theme="0" tint="-0.499929994344711"/>
      </left>
      <right style="thin">
        <color theme="0" tint="-0.499929994344711"/>
      </right>
      <top style="thin">
        <color theme="0" tint="-0.499929994344711"/>
      </top>
      <bottom style="thin">
        <color theme="0" tint="-0.499929994344711"/>
      </bottom>
    </border>
    <border>
      <left/>
      <right style="thin">
        <color theme="0" tint="-0.499929994344711"/>
      </right>
      <top style="thin">
        <color theme="0" tint="-0.499929994344711"/>
      </top>
      <bottom style="thin">
        <color theme="0" tint="-0.499929994344711"/>
      </bottom>
    </border>
    <border>
      <left style="thin">
        <color theme="0" tint="-0.499929994344711"/>
      </left>
      <right/>
      <top/>
      <bottom style="thin">
        <color auto="1"/>
      </bottom>
    </border>
    <border>
      <left/>
      <right/>
      <top/>
      <bottom style="thin">
        <color auto="1"/>
      </bottom>
    </border>
    <border>
      <left/>
      <right style="thin">
        <color theme="0" tint="-0.499929994344711"/>
      </right>
      <top/>
      <bottom style="thin">
        <color auto="1"/>
      </bottom>
    </border>
    <border>
      <left/>
      <right style="thin">
        <color theme="0" tint="-0.499960005283356"/>
      </right>
      <top style="thin">
        <color theme="0" tint="-0.499929994344711"/>
      </top>
      <bottom/>
    </border>
    <border>
      <left style="thin">
        <color theme="0" tint="-0.499929994344711"/>
      </left>
      <right/>
      <top style="thin">
        <color theme="0" tint="-0.499929994344711"/>
      </top>
      <bottom style="thin">
        <color theme="0" tint="-0.49992999434471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theme="0" tint="-0.499960005283356"/>
      </left>
      <right style="thin">
        <color theme="0" tint="-0.499960005283356"/>
      </right>
      <top style="thin">
        <color theme="0" tint="-0.499960005283356"/>
      </top>
      <bottom/>
    </border>
    <border>
      <left style="thin">
        <color theme="0" tint="-0.499929994344711"/>
      </left>
      <right/>
      <top/>
      <bottom style="thin">
        <color theme="0" tint="-0.499960005283356"/>
      </bottom>
    </border>
    <border>
      <left style="thin">
        <color theme="0" tint="-0.499960005283356"/>
      </left>
      <right style="thin">
        <color theme="0" tint="-0.499960005283356"/>
      </right>
      <top style="thin">
        <color theme="0" tint="-0.499960005283356"/>
      </top>
      <bottom style="thin">
        <color theme="0" tint="-0.499960005283356"/>
      </bottom>
    </border>
    <border>
      <left style="thin">
        <color theme="1" tint="0.499980002641678"/>
      </left>
      <right style="thin">
        <color theme="1" tint="0.499980002641678"/>
      </right>
      <top style="thin">
        <color theme="1" tint="0.499980002641678"/>
      </top>
      <bottom/>
    </border>
    <border>
      <left style="thin">
        <color theme="1" tint="0.499980002641678"/>
      </left>
      <right style="thin">
        <color theme="1" tint="0.499980002641678"/>
      </right>
      <top/>
      <bottom/>
    </border>
    <border>
      <left style="thin">
        <color theme="1" tint="0.499980002641678"/>
      </left>
      <right/>
      <top/>
      <bottom/>
    </border>
    <border>
      <left style="thin">
        <color rgb="FF000000"/>
      </left>
      <right style="thin">
        <color rgb="FF000000"/>
      </right>
      <top style="thin">
        <color rgb="FF000000"/>
      </top>
      <bottom style="thin">
        <color rgb="FF000000"/>
      </bottom>
    </border>
    <border>
      <left/>
      <right/>
      <top style="thin">
        <color theme="0" tint="-0.499929994344711"/>
      </top>
      <bottom style="thin">
        <color theme="0" tint="-0.499929994344711"/>
      </bottom>
    </border>
    <border>
      <left/>
      <right/>
      <top style="thin">
        <color theme="0" tint="-0.499960005283356"/>
      </top>
      <bottom style="thin">
        <color theme="0" tint="-0.499960005283356"/>
      </bottom>
    </border>
    <border>
      <left/>
      <right style="thin">
        <color theme="0" tint="-0.499960005283356"/>
      </right>
      <top style="thin">
        <color theme="0" tint="-0.499960005283356"/>
      </top>
      <bottom style="thin">
        <color theme="0" tint="-0.499960005283356"/>
      </bottom>
    </border>
    <border>
      <left style="thin">
        <color rgb="FF000000"/>
      </left>
      <right/>
      <top style="thin">
        <color rgb="FF000000"/>
      </top>
      <bottom style="thin">
        <color rgb="FF000000"/>
      </bottom>
    </border>
    <border>
      <left style="thin">
        <color auto="1"/>
      </left>
      <right style="thin">
        <color auto="1"/>
      </right>
      <top style="thin">
        <color auto="1"/>
      </top>
      <bottom style="thin">
        <color auto="1"/>
      </bottom>
    </border>
    <border>
      <left/>
      <right style="medium">
        <color auto="1"/>
      </right>
      <top style="medium">
        <color auto="1"/>
      </top>
      <bottom/>
    </border>
    <border>
      <left/>
      <right style="medium">
        <color auto="1"/>
      </right>
      <top/>
      <bottom/>
    </border>
    <border>
      <left style="medium">
        <color auto="1"/>
      </left>
      <right/>
      <top style="medium">
        <color auto="1"/>
      </top>
      <bottom/>
    </border>
    <border>
      <left/>
      <right/>
      <top style="medium">
        <color auto="1"/>
      </top>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thin">
        <color rgb="FF000000"/>
      </left>
      <right style="thin">
        <color rgb="FF000000"/>
      </right>
      <top style="thin">
        <color rgb="FF000000"/>
      </top>
      <bottom/>
    </border>
    <border>
      <left style="thin">
        <color theme="0" tint="-0.499960005283356"/>
      </left>
      <right style="thin">
        <color theme="0" tint="-0.499960005283356"/>
      </right>
      <top style="thin">
        <color theme="0" tint="-0.499960005283356"/>
      </top>
      <bottom style="thin">
        <color auto="1"/>
      </bottom>
    </border>
    <border>
      <left style="thin">
        <color theme="0" tint="-0.499960005283356"/>
      </left>
      <right style="thin">
        <color theme="0" tint="-0.499960005283356"/>
      </right>
      <top style="thin">
        <color auto="1"/>
      </top>
      <bottom style="thin">
        <color theme="0" tint="-0.499960005283356"/>
      </bottom>
    </border>
    <border>
      <left style="thin">
        <color theme="0" tint="-0.499929994344711"/>
      </left>
      <right style="thin">
        <color theme="0" tint="-0.499929994344711"/>
      </right>
      <top style="thin">
        <color theme="0" tint="-0.499929994344711"/>
      </top>
      <bottom/>
    </border>
    <border>
      <left style="thin">
        <color auto="1"/>
      </left>
      <right style="thin">
        <color auto="1"/>
      </right>
      <top style="thin">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theme="0" tint="-0.499960005283356"/>
      </left>
      <right style="thin">
        <color theme="0" tint="-0.499960005283356"/>
      </right>
      <top style="thin">
        <color auto="1"/>
      </top>
      <bottom style="thin">
        <color auto="1"/>
      </bottom>
    </border>
    <border>
      <left style="thin">
        <color theme="0" tint="-0.499960005283356"/>
      </left>
      <right style="thin">
        <color theme="0" tint="-0.499960005283356"/>
      </right>
      <top/>
      <bottom/>
    </border>
    <border>
      <left style="thin">
        <color theme="0" tint="-0.499960005283356"/>
      </left>
      <right style="thin">
        <color theme="0" tint="-0.499960005283356"/>
      </right>
      <top/>
      <bottom style="thin">
        <color theme="0" tint="-0.499960005283356"/>
      </bottom>
    </border>
    <border>
      <left style="thin">
        <color theme="0" tint="-0.499960005283356"/>
      </left>
      <right/>
      <top style="thin">
        <color theme="0" tint="-0.499960005283356"/>
      </top>
      <bottom style="thin">
        <color theme="0" tint="-0.499960005283356"/>
      </bottom>
    </border>
    <border>
      <left style="thin">
        <color theme="0" tint="-0.499929994344711"/>
      </left>
      <right/>
      <top style="hair">
        <color auto="1"/>
      </top>
      <bottom style="thin">
        <color theme="0" tint="-0.499929994344711"/>
      </bottom>
    </border>
    <border>
      <left/>
      <right/>
      <top style="hair">
        <color auto="1"/>
      </top>
      <bottom style="thin">
        <color theme="0" tint="-0.499929994344711"/>
      </bottom>
    </border>
    <border>
      <left/>
      <right style="thin">
        <color theme="0" tint="-0.499929994344711"/>
      </right>
      <top style="hair">
        <color auto="1"/>
      </top>
      <bottom style="thin">
        <color theme="0" tint="-0.499929994344711"/>
      </bottom>
    </border>
    <border>
      <left/>
      <right/>
      <top style="hair">
        <color auto="1"/>
      </top>
      <bottom style="hair">
        <color auto="1"/>
      </bottom>
    </border>
    <border>
      <left/>
      <right style="thin">
        <color theme="0" tint="-0.499929994344711"/>
      </right>
      <top style="hair">
        <color auto="1"/>
      </top>
      <bottom style="hair">
        <color auto="1"/>
      </bottom>
    </border>
    <border>
      <left/>
      <right/>
      <top style="thin">
        <color theme="0" tint="-0.499929994344711"/>
      </top>
      <bottom style="hair">
        <color auto="1"/>
      </bottom>
    </border>
    <border>
      <left/>
      <right style="thin">
        <color theme="0" tint="-0.499929994344711"/>
      </right>
      <top style="thin">
        <color theme="0" tint="-0.499929994344711"/>
      </top>
      <bottom style="hair">
        <color auto="1"/>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theme="0" tint="-0.499960005283356"/>
      </left>
      <right style="thin">
        <color theme="0" tint="-0.499960005283356"/>
      </right>
      <top/>
      <bottom style="thin">
        <color theme="0" tint="-0.499929994344711"/>
      </bottom>
    </border>
    <border>
      <left style="thin">
        <color theme="0" tint="-0.499960005283356"/>
      </left>
      <right/>
      <top style="thin">
        <color theme="0" tint="-0.499929994344711"/>
      </top>
      <bottom/>
    </border>
    <border>
      <left style="dotted">
        <color auto="1"/>
      </left>
      <right/>
      <top style="thin">
        <color auto="1"/>
      </top>
      <bottom style="thin">
        <color auto="1"/>
      </bottom>
    </border>
    <border>
      <left/>
      <right style="dotted">
        <color auto="1"/>
      </right>
      <top style="thin">
        <color auto="1"/>
      </top>
      <bottom style="thin">
        <color auto="1"/>
      </bottom>
    </border>
    <border>
      <left style="medium">
        <color auto="1"/>
      </left>
      <right/>
      <top style="medium">
        <color auto="1"/>
      </top>
      <bottom style="medium">
        <color auto="1"/>
      </bottom>
    </border>
    <border>
      <left/>
      <right style="medium">
        <color auto="1"/>
      </right>
      <top style="medium">
        <color auto="1"/>
      </top>
      <bottom style="medium">
        <color auto="1"/>
      </bottom>
    </border>
    <border>
      <left/>
      <right/>
      <top style="thin">
        <color theme="1" tint="0.499980002641678"/>
      </top>
      <bottom/>
    </border>
    <border>
      <left/>
      <right/>
      <top/>
      <bottom style="thin">
        <color theme="1" tint="0.499980002641678"/>
      </bottom>
    </border>
    <border>
      <left style="thin">
        <color theme="0" tint="-0.499960005283356"/>
      </left>
      <right/>
      <top style="thin">
        <color theme="1" tint="0.499980002641678"/>
      </top>
      <bottom/>
    </border>
    <border>
      <left style="thin">
        <color theme="0" tint="-0.499960005283356"/>
      </left>
      <right/>
      <top/>
      <bottom style="thin">
        <color theme="1" tint="0.499980002641678"/>
      </bottom>
    </border>
    <border>
      <left style="thin">
        <color theme="1" tint="0.499980002641678"/>
      </left>
      <right/>
      <top style="thin">
        <color theme="1" tint="0.499980002641678"/>
      </top>
      <bottom style="thin">
        <color theme="1" tint="0.499980002641678"/>
      </bottom>
    </border>
    <border>
      <left style="thin">
        <color theme="1" tint="0.499980002641678"/>
      </left>
      <right/>
      <top style="thin">
        <color theme="1" tint="0.499980002641678"/>
      </top>
      <bottom/>
    </border>
    <border>
      <left/>
      <right/>
      <top style="thin">
        <color theme="1" tint="0.499980002641678"/>
      </top>
      <bottom style="thin">
        <color theme="1" tint="0.499980002641678"/>
      </bottom>
    </border>
    <border>
      <left/>
      <right style="thin">
        <color theme="1" tint="0.499980002641678"/>
      </right>
      <top style="thin">
        <color theme="1" tint="0.499980002641678"/>
      </top>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176" fontId="22" fillId="0" borderId="0" applyFill="0" applyBorder="0" applyAlignment="0">
      <protection/>
    </xf>
    <xf numFmtId="0" fontId="23" fillId="0" borderId="1" applyNumberFormat="0" applyProtection="0">
      <alignment/>
    </xf>
    <xf numFmtId="0" fontId="23" fillId="0" borderId="2">
      <alignment horizontal="lef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pplyNumberFormat="0" applyFill="0" applyBorder="0" applyProtection="0">
      <alignment/>
    </xf>
    <xf numFmtId="0" fontId="50" fillId="0" borderId="0">
      <alignment/>
      <protection/>
    </xf>
  </cellStyleXfs>
  <cellXfs count="1104">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2" borderId="0" xfId="0" applyFont="1" applyFill="1" applyAlignment="1">
      <alignment vertical="center"/>
    </xf>
    <xf numFmtId="0" fontId="9" fillId="3" borderId="0" xfId="0" applyFont="1" applyFill="1" applyBorder="1" applyAlignment="1">
      <alignment vertical="center"/>
    </xf>
    <xf numFmtId="0" fontId="9" fillId="2" borderId="0" xfId="0" applyFont="1" applyFill="1" applyAlignment="1" applyProtection="1">
      <alignment vertical="center"/>
      <protection/>
    </xf>
    <xf numFmtId="49" fontId="2" fillId="2" borderId="0" xfId="20" applyNumberFormat="1" applyFont="1" applyFill="1" applyAlignment="1" applyProtection="1">
      <alignment vertical="center"/>
      <protection/>
    </xf>
    <xf numFmtId="49" fontId="2" fillId="0" borderId="0" xfId="20" applyNumberFormat="1" applyFont="1" applyAlignment="1" applyProtection="1">
      <alignment vertical="center"/>
      <protection/>
    </xf>
    <xf numFmtId="49" fontId="11" fillId="2" borderId="0" xfId="20" applyNumberFormat="1" applyFont="1" applyFill="1" applyBorder="1" applyAlignment="1" applyProtection="1">
      <alignment horizontal="center" vertical="center"/>
      <protection/>
    </xf>
    <xf numFmtId="0" fontId="20" fillId="2" borderId="0" xfId="20" applyFont="1" applyFill="1" applyAlignment="1" applyProtection="1">
      <alignment vertical="center"/>
      <protection/>
    </xf>
    <xf numFmtId="0" fontId="20" fillId="0" borderId="0" xfId="20" applyFont="1" applyAlignment="1" applyProtection="1">
      <alignment vertical="center"/>
      <protection/>
    </xf>
    <xf numFmtId="49" fontId="2" fillId="2" borderId="0" xfId="20" applyNumberFormat="1" applyFont="1" applyFill="1" applyBorder="1" applyAlignment="1" applyProtection="1">
      <alignment vertical="center"/>
      <protection/>
    </xf>
    <xf numFmtId="49" fontId="2" fillId="2" borderId="0" xfId="20" applyNumberFormat="1" applyFont="1" applyFill="1" applyBorder="1" applyAlignment="1" applyProtection="1">
      <alignment vertical="center" wrapText="1"/>
      <protection/>
    </xf>
    <xf numFmtId="49" fontId="5" fillId="2" borderId="0" xfId="20" applyNumberFormat="1" applyFont="1" applyFill="1" applyBorder="1" applyAlignment="1" applyProtection="1">
      <alignment vertical="center" wrapText="1"/>
      <protection/>
    </xf>
    <xf numFmtId="49" fontId="6" fillId="2" borderId="0" xfId="20" applyNumberFormat="1" applyFont="1" applyFill="1" applyBorder="1" applyAlignment="1" applyProtection="1">
      <alignment horizontal="center" vertical="center"/>
      <protection/>
    </xf>
    <xf numFmtId="49" fontId="10" fillId="2" borderId="0" xfId="20" applyNumberFormat="1" applyFont="1" applyFill="1" applyBorder="1" applyAlignment="1" applyProtection="1">
      <alignment vertical="center"/>
      <protection/>
    </xf>
    <xf numFmtId="49" fontId="10" fillId="2" borderId="0" xfId="20" applyNumberFormat="1" applyFont="1" applyFill="1" applyBorder="1" applyAlignment="1" applyProtection="1">
      <alignment horizontal="center" vertical="center"/>
      <protection/>
    </xf>
    <xf numFmtId="0" fontId="9" fillId="0" borderId="0" xfId="0" applyFont="1" applyAlignment="1" applyProtection="1">
      <alignment vertical="center"/>
      <protection/>
    </xf>
    <xf numFmtId="0" fontId="12" fillId="0" borderId="0" xfId="20" applyFont="1" applyAlignment="1" applyProtection="1">
      <alignment vertical="center"/>
      <protection/>
    </xf>
    <xf numFmtId="0" fontId="9" fillId="0" borderId="0" xfId="20" applyFont="1" applyAlignment="1" applyProtection="1">
      <alignment vertical="center"/>
      <protection/>
    </xf>
    <xf numFmtId="0" fontId="9" fillId="2" borderId="0" xfId="20" applyFont="1" applyFill="1" applyAlignment="1" applyProtection="1">
      <alignment vertical="center"/>
      <protection/>
    </xf>
    <xf numFmtId="0" fontId="12" fillId="2" borderId="0" xfId="20" applyFont="1" applyFill="1" applyBorder="1" applyAlignment="1" applyProtection="1">
      <alignment vertical="center"/>
      <protection/>
    </xf>
    <xf numFmtId="0" fontId="12" fillId="2" borderId="0" xfId="20" applyFont="1" applyFill="1" applyBorder="1" applyAlignment="1" applyProtection="1">
      <alignment horizontal="center" vertical="center"/>
      <protection/>
    </xf>
    <xf numFmtId="49" fontId="6" fillId="2" borderId="0" xfId="20" applyNumberFormat="1" applyFont="1" applyFill="1" applyBorder="1" applyAlignment="1" applyProtection="1">
      <alignment horizontal="center" vertical="center"/>
      <protection/>
    </xf>
    <xf numFmtId="0" fontId="12" fillId="2" borderId="0" xfId="20" applyFont="1" applyFill="1" applyAlignment="1" applyProtection="1">
      <alignment vertical="center"/>
      <protection/>
    </xf>
    <xf numFmtId="49" fontId="10" fillId="2" borderId="0" xfId="20" applyNumberFormat="1" applyFont="1" applyFill="1" applyBorder="1" applyAlignment="1" applyProtection="1">
      <alignment horizontal="center" vertical="center"/>
      <protection locked="0"/>
    </xf>
    <xf numFmtId="0" fontId="24" fillId="0" borderId="0" xfId="20" applyFont="1" applyAlignment="1" applyProtection="1">
      <alignment vertical="center"/>
      <protection/>
    </xf>
    <xf numFmtId="49" fontId="2" fillId="2" borderId="0" xfId="0" applyNumberFormat="1" applyFont="1" applyFill="1" applyAlignment="1" applyProtection="1">
      <alignment vertical="center"/>
      <protection/>
    </xf>
    <xf numFmtId="49" fontId="2" fillId="0" borderId="0" xfId="0" applyNumberFormat="1" applyFont="1" applyAlignment="1" applyProtection="1">
      <alignment vertical="center"/>
      <protection/>
    </xf>
    <xf numFmtId="0" fontId="8" fillId="2" borderId="0" xfId="0" applyFont="1" applyFill="1" applyAlignment="1" applyProtection="1">
      <alignment vertical="center"/>
      <protection/>
    </xf>
    <xf numFmtId="49" fontId="7" fillId="2" borderId="0" xfId="0" applyNumberFormat="1" applyFont="1" applyFill="1" applyAlignment="1" applyProtection="1">
      <alignment vertical="center"/>
      <protection/>
    </xf>
    <xf numFmtId="49" fontId="2" fillId="2" borderId="0" xfId="0" applyNumberFormat="1" applyFont="1" applyFill="1" applyBorder="1" applyAlignment="1" applyProtection="1">
      <alignment vertical="center"/>
      <protection/>
    </xf>
    <xf numFmtId="49" fontId="2" fillId="2" borderId="0" xfId="0" applyNumberFormat="1" applyFont="1" applyFill="1" applyBorder="1" applyAlignment="1" applyProtection="1">
      <alignment vertical="center" wrapText="1"/>
      <protection/>
    </xf>
    <xf numFmtId="49" fontId="5" fillId="2" borderId="0" xfId="0" applyNumberFormat="1" applyFont="1" applyFill="1" applyBorder="1" applyAlignment="1" applyProtection="1">
      <alignment vertical="center" wrapText="1"/>
      <protection/>
    </xf>
    <xf numFmtId="0" fontId="10" fillId="2" borderId="0" xfId="0" applyFont="1" applyFill="1" applyAlignment="1" applyProtection="1">
      <alignment vertical="center"/>
      <protection/>
    </xf>
    <xf numFmtId="49" fontId="10"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vertical="center"/>
      <protection/>
    </xf>
    <xf numFmtId="0" fontId="12" fillId="0" borderId="0" xfId="0" applyFont="1" applyAlignment="1" applyProtection="1">
      <alignment vertical="center"/>
      <protection/>
    </xf>
    <xf numFmtId="49" fontId="6"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vertical="center"/>
      <protection/>
    </xf>
    <xf numFmtId="49" fontId="13" fillId="2" borderId="0" xfId="0" applyNumberFormat="1" applyFont="1" applyFill="1" applyBorder="1" applyAlignment="1" applyProtection="1">
      <alignment horizontal="left" vertical="center"/>
      <protection/>
    </xf>
    <xf numFmtId="0" fontId="10" fillId="2" borderId="0" xfId="0" applyFont="1" applyFill="1" applyBorder="1" applyAlignment="1" applyProtection="1">
      <alignment vertical="center"/>
      <protection/>
    </xf>
    <xf numFmtId="49" fontId="8" fillId="2" borderId="0" xfId="0" applyNumberFormat="1"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9" fillId="2" borderId="0" xfId="0"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protection/>
    </xf>
    <xf numFmtId="49" fontId="11" fillId="2" borderId="0" xfId="0" applyNumberFormat="1" applyFont="1" applyFill="1" applyBorder="1" applyAlignment="1" applyProtection="1">
      <alignment horizontal="left" vertical="center"/>
      <protection/>
    </xf>
    <xf numFmtId="0" fontId="12" fillId="2" borderId="0" xfId="20" applyFont="1" applyFill="1" applyBorder="1" applyAlignment="1" applyProtection="1">
      <alignment horizontal="left" vertical="center"/>
      <protection/>
    </xf>
    <xf numFmtId="49" fontId="10" fillId="2" borderId="0" xfId="0" applyNumberFormat="1" applyFont="1" applyFill="1" applyBorder="1" applyAlignment="1" applyProtection="1">
      <alignment vertical="center"/>
      <protection/>
    </xf>
    <xf numFmtId="49" fontId="10" fillId="2" borderId="0" xfId="0" applyNumberFormat="1" applyFont="1" applyFill="1" applyBorder="1" applyAlignment="1" applyProtection="1">
      <alignment horizontal="left" vertical="center"/>
      <protection/>
    </xf>
    <xf numFmtId="0" fontId="12" fillId="2" borderId="3" xfId="20" applyFont="1" applyFill="1" applyBorder="1" applyAlignment="1" applyProtection="1">
      <alignment vertical="center"/>
      <protection/>
    </xf>
    <xf numFmtId="0" fontId="12" fillId="2" borderId="4" xfId="20" applyFont="1" applyFill="1" applyBorder="1" applyAlignment="1" applyProtection="1">
      <alignment vertical="center"/>
      <protection/>
    </xf>
    <xf numFmtId="0" fontId="12" fillId="2" borderId="5" xfId="20" applyFont="1" applyFill="1" applyBorder="1" applyAlignment="1" applyProtection="1">
      <alignment vertical="center"/>
      <protection/>
    </xf>
    <xf numFmtId="0" fontId="12" fillId="2" borderId="6" xfId="20" applyFont="1" applyFill="1" applyBorder="1" applyAlignment="1" applyProtection="1">
      <alignment vertical="center"/>
      <protection/>
    </xf>
    <xf numFmtId="0" fontId="12" fillId="2" borderId="7" xfId="20" applyFont="1" applyFill="1" applyBorder="1" applyAlignment="1" applyProtection="1">
      <alignment vertical="center"/>
      <protection/>
    </xf>
    <xf numFmtId="0" fontId="12" fillId="2" borderId="8" xfId="20" applyFont="1" applyFill="1" applyBorder="1" applyAlignment="1" applyProtection="1">
      <alignment vertical="center"/>
      <protection/>
    </xf>
    <xf numFmtId="0" fontId="15" fillId="2" borderId="9" xfId="20" applyFont="1" applyFill="1" applyBorder="1" applyAlignment="1" applyProtection="1">
      <alignment vertical="center"/>
      <protection/>
    </xf>
    <xf numFmtId="0" fontId="12" fillId="2" borderId="9" xfId="20" applyFont="1" applyFill="1" applyBorder="1" applyAlignment="1" applyProtection="1">
      <alignment vertical="center"/>
      <protection/>
    </xf>
    <xf numFmtId="49" fontId="2" fillId="2" borderId="9" xfId="20" applyNumberFormat="1" applyFont="1" applyFill="1" applyBorder="1" applyAlignment="1" applyProtection="1">
      <alignment horizontal="left" vertical="center"/>
      <protection/>
    </xf>
    <xf numFmtId="0" fontId="12" fillId="2" borderId="9" xfId="20" applyFont="1" applyFill="1" applyBorder="1" applyAlignment="1" applyProtection="1">
      <alignment horizontal="center" vertical="center"/>
      <protection/>
    </xf>
    <xf numFmtId="0" fontId="12" fillId="2" borderId="10" xfId="20" applyFont="1" applyFill="1" applyBorder="1" applyAlignment="1" applyProtection="1">
      <alignment vertical="center"/>
      <protection/>
    </xf>
    <xf numFmtId="0" fontId="10" fillId="2" borderId="3" xfId="0" applyFont="1" applyFill="1" applyBorder="1" applyAlignment="1" applyProtection="1">
      <alignment vertical="center"/>
      <protection/>
    </xf>
    <xf numFmtId="0" fontId="10" fillId="2" borderId="4" xfId="0" applyFont="1" applyFill="1" applyBorder="1" applyAlignment="1" applyProtection="1">
      <alignment vertical="center"/>
      <protection/>
    </xf>
    <xf numFmtId="0" fontId="10" fillId="2" borderId="5" xfId="0" applyFont="1" applyFill="1" applyBorder="1" applyAlignment="1" applyProtection="1">
      <alignment vertical="center"/>
      <protection/>
    </xf>
    <xf numFmtId="0" fontId="10" fillId="2" borderId="6" xfId="0" applyFont="1" applyFill="1" applyBorder="1" applyAlignment="1" applyProtection="1">
      <alignment vertical="center"/>
      <protection/>
    </xf>
    <xf numFmtId="0" fontId="10" fillId="2" borderId="7" xfId="0" applyFont="1" applyFill="1" applyBorder="1" applyAlignment="1" applyProtection="1">
      <alignment vertical="center"/>
      <protection/>
    </xf>
    <xf numFmtId="0" fontId="10" fillId="2" borderId="8" xfId="0" applyFont="1" applyFill="1" applyBorder="1" applyAlignment="1" applyProtection="1">
      <alignment vertical="center"/>
      <protection/>
    </xf>
    <xf numFmtId="0" fontId="10" fillId="2" borderId="9" xfId="0" applyFont="1" applyFill="1" applyBorder="1" applyAlignment="1" applyProtection="1">
      <alignment vertical="center"/>
      <protection/>
    </xf>
    <xf numFmtId="0" fontId="10" fillId="2" borderId="10" xfId="0" applyFont="1" applyFill="1" applyBorder="1" applyAlignment="1" applyProtection="1">
      <alignment vertical="center"/>
      <protection/>
    </xf>
    <xf numFmtId="0" fontId="10" fillId="2" borderId="7" xfId="0" applyFont="1" applyFill="1" applyBorder="1" applyAlignment="1" applyProtection="1">
      <alignment vertical="center"/>
      <protection/>
    </xf>
    <xf numFmtId="49" fontId="10" fillId="2" borderId="3" xfId="0" applyNumberFormat="1" applyFont="1" applyFill="1" applyBorder="1" applyAlignment="1" applyProtection="1">
      <alignment horizontal="center" vertical="center"/>
      <protection/>
    </xf>
    <xf numFmtId="49" fontId="10" fillId="2" borderId="4" xfId="0" applyNumberFormat="1" applyFont="1" applyFill="1" applyBorder="1" applyAlignment="1" applyProtection="1">
      <alignment horizontal="center" vertical="center"/>
      <protection/>
    </xf>
    <xf numFmtId="0" fontId="8" fillId="2" borderId="5" xfId="0" applyFont="1" applyFill="1" applyBorder="1" applyAlignment="1" applyProtection="1">
      <alignment vertical="center"/>
      <protection/>
    </xf>
    <xf numFmtId="49" fontId="10" fillId="2" borderId="6" xfId="0" applyNumberFormat="1" applyFont="1" applyFill="1" applyBorder="1" applyAlignment="1" applyProtection="1">
      <alignment horizontal="center" vertical="center"/>
      <protection/>
    </xf>
    <xf numFmtId="0" fontId="8" fillId="2" borderId="7" xfId="0" applyFont="1" applyFill="1" applyBorder="1" applyAlignment="1" applyProtection="1">
      <alignment vertical="center"/>
      <protection/>
    </xf>
    <xf numFmtId="49" fontId="10" fillId="2" borderId="7"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0" fontId="15" fillId="2" borderId="0" xfId="20" applyFont="1" applyFill="1" applyAlignment="1" applyProtection="1">
      <alignment vertical="center"/>
      <protection/>
    </xf>
    <xf numFmtId="0" fontId="9" fillId="2" borderId="0" xfId="0" applyFont="1" applyFill="1" applyAlignment="1">
      <alignment vertical="center"/>
    </xf>
    <xf numFmtId="0" fontId="9" fillId="0" borderId="0" xfId="0" applyFont="1" applyAlignment="1">
      <alignment vertical="center"/>
    </xf>
    <xf numFmtId="0" fontId="12" fillId="2" borderId="0" xfId="0" applyFont="1" applyFill="1" applyAlignment="1">
      <alignment vertical="center"/>
    </xf>
    <xf numFmtId="49" fontId="2" fillId="2" borderId="0" xfId="0" applyNumberFormat="1" applyFont="1" applyFill="1" applyAlignment="1">
      <alignment vertical="center"/>
    </xf>
    <xf numFmtId="49" fontId="2" fillId="0" borderId="0" xfId="0" applyNumberFormat="1" applyFont="1" applyAlignment="1">
      <alignment vertical="center"/>
    </xf>
    <xf numFmtId="49" fontId="2" fillId="2" borderId="0" xfId="0" applyNumberFormat="1" applyFont="1" applyFill="1" applyBorder="1" applyAlignment="1">
      <alignment vertical="center"/>
    </xf>
    <xf numFmtId="49" fontId="2" fillId="2" borderId="0"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0" fontId="12" fillId="0" borderId="0" xfId="0" applyFont="1" applyAlignment="1">
      <alignment vertical="center"/>
    </xf>
    <xf numFmtId="49" fontId="10" fillId="2" borderId="0" xfId="0" applyNumberFormat="1" applyFont="1" applyFill="1" applyBorder="1" applyAlignment="1">
      <alignment vertical="center"/>
    </xf>
    <xf numFmtId="49" fontId="6" fillId="2" borderId="0" xfId="0" applyNumberFormat="1" applyFont="1" applyFill="1" applyBorder="1" applyAlignment="1">
      <alignment horizontal="center" vertical="center"/>
    </xf>
    <xf numFmtId="49" fontId="2" fillId="2" borderId="0" xfId="0" applyNumberFormat="1" applyFont="1" applyFill="1" applyAlignment="1" applyProtection="1">
      <alignment vertical="center"/>
      <protection/>
    </xf>
    <xf numFmtId="49" fontId="2" fillId="0" borderId="0" xfId="0" applyNumberFormat="1" applyFont="1" applyAlignment="1" applyProtection="1">
      <alignment vertical="center"/>
      <protection/>
    </xf>
    <xf numFmtId="49" fontId="2" fillId="2" borderId="0" xfId="0" applyNumberFormat="1"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protection/>
    </xf>
    <xf numFmtId="0" fontId="9" fillId="2" borderId="0" xfId="0" applyFont="1" applyFill="1" applyAlignment="1" applyProtection="1">
      <alignment vertical="center"/>
      <protection/>
    </xf>
    <xf numFmtId="49" fontId="7" fillId="2" borderId="0" xfId="0" applyNumberFormat="1" applyFont="1" applyFill="1" applyAlignment="1" applyProtection="1">
      <alignment vertical="center"/>
      <protection/>
    </xf>
    <xf numFmtId="0" fontId="9" fillId="0" borderId="0" xfId="0" applyFont="1" applyAlignment="1" applyProtection="1">
      <alignment vertical="center"/>
      <protection/>
    </xf>
    <xf numFmtId="49" fontId="2" fillId="2" borderId="0" xfId="0" applyNumberFormat="1" applyFont="1" applyFill="1" applyBorder="1" applyAlignment="1" applyProtection="1">
      <alignment vertical="center" wrapText="1"/>
      <protection/>
    </xf>
    <xf numFmtId="49" fontId="5" fillId="2" borderId="0" xfId="0" applyNumberFormat="1" applyFont="1" applyFill="1" applyBorder="1" applyAlignment="1" applyProtection="1">
      <alignment vertical="center" wrapText="1"/>
      <protection/>
    </xf>
    <xf numFmtId="0" fontId="12" fillId="2" borderId="0" xfId="0" applyFont="1" applyFill="1" applyAlignment="1" applyProtection="1">
      <alignment vertical="center"/>
      <protection/>
    </xf>
    <xf numFmtId="49" fontId="10"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vertical="center"/>
      <protection/>
    </xf>
    <xf numFmtId="0" fontId="12" fillId="0" borderId="0" xfId="0" applyFont="1" applyAlignment="1" applyProtection="1">
      <alignment vertical="center"/>
      <protection/>
    </xf>
    <xf numFmtId="49" fontId="6" fillId="2" borderId="0" xfId="0" applyNumberFormat="1" applyFont="1" applyFill="1" applyBorder="1" applyAlignment="1" applyProtection="1">
      <alignment horizontal="center" vertical="center"/>
      <protection/>
    </xf>
    <xf numFmtId="49" fontId="10" fillId="2" borderId="11" xfId="0" applyNumberFormat="1" applyFont="1" applyFill="1" applyBorder="1" applyAlignment="1" applyProtection="1">
      <alignment horizontal="center" vertical="center"/>
      <protection/>
    </xf>
    <xf numFmtId="49" fontId="10" fillId="2" borderId="12" xfId="0" applyNumberFormat="1" applyFont="1" applyFill="1" applyBorder="1" applyAlignment="1" applyProtection="1">
      <alignment horizontal="center" vertical="center"/>
      <protection/>
    </xf>
    <xf numFmtId="0" fontId="9" fillId="2" borderId="12" xfId="0" applyFont="1" applyFill="1" applyBorder="1" applyAlignment="1" applyProtection="1">
      <alignment vertical="center"/>
      <protection/>
    </xf>
    <xf numFmtId="0" fontId="12" fillId="2" borderId="12" xfId="0" applyFont="1" applyFill="1" applyBorder="1" applyAlignment="1" applyProtection="1">
      <alignment vertical="center"/>
      <protection/>
    </xf>
    <xf numFmtId="0" fontId="9" fillId="2" borderId="13" xfId="0" applyFont="1" applyFill="1" applyBorder="1" applyAlignment="1" applyProtection="1">
      <alignment vertical="center"/>
      <protection/>
    </xf>
    <xf numFmtId="49" fontId="10" fillId="2" borderId="14"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9" fillId="2" borderId="15" xfId="0" applyFont="1" applyFill="1" applyBorder="1" applyAlignment="1" applyProtection="1">
      <alignment vertical="center"/>
      <protection/>
    </xf>
    <xf numFmtId="49" fontId="13" fillId="2" borderId="0" xfId="0" applyNumberFormat="1" applyFont="1" applyFill="1" applyBorder="1" applyAlignment="1" applyProtection="1">
      <alignment horizontal="left" vertical="center"/>
      <protection/>
    </xf>
    <xf numFmtId="0" fontId="12" fillId="2" borderId="14" xfId="0" applyFont="1" applyFill="1" applyBorder="1" applyAlignment="1" applyProtection="1">
      <alignment vertical="center"/>
      <protection/>
    </xf>
    <xf numFmtId="0" fontId="12" fillId="2" borderId="16" xfId="0" applyFont="1" applyFill="1" applyBorder="1" applyAlignment="1" applyProtection="1">
      <alignment vertical="center"/>
      <protection/>
    </xf>
    <xf numFmtId="0" fontId="12" fillId="2" borderId="17" xfId="0" applyFont="1" applyFill="1" applyBorder="1" applyAlignment="1" applyProtection="1">
      <alignment vertical="center"/>
      <protection/>
    </xf>
    <xf numFmtId="0" fontId="9" fillId="2" borderId="18" xfId="0" applyFont="1" applyFill="1" applyBorder="1" applyAlignment="1" applyProtection="1">
      <alignment vertical="center"/>
      <protection/>
    </xf>
    <xf numFmtId="0" fontId="12" fillId="2" borderId="11"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xf>
    <xf numFmtId="0" fontId="10" fillId="2" borderId="15" xfId="0" applyFont="1" applyFill="1" applyBorder="1" applyAlignment="1" applyProtection="1">
      <alignment vertical="center"/>
      <protection/>
    </xf>
    <xf numFmtId="0" fontId="9" fillId="2" borderId="16" xfId="0" applyFont="1" applyFill="1" applyBorder="1" applyAlignment="1" applyProtection="1">
      <alignment vertical="center"/>
      <protection/>
    </xf>
    <xf numFmtId="0" fontId="9" fillId="2" borderId="17"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xf>
    <xf numFmtId="0" fontId="12" fillId="2" borderId="13" xfId="0" applyFont="1" applyFill="1" applyBorder="1" applyAlignment="1" applyProtection="1">
      <alignment vertical="center"/>
      <protection/>
    </xf>
    <xf numFmtId="0" fontId="12" fillId="2" borderId="0" xfId="0" applyFont="1" applyFill="1" applyBorder="1" applyAlignment="1" applyProtection="1">
      <alignment horizontal="left" vertical="center"/>
      <protection/>
    </xf>
    <xf numFmtId="0" fontId="12" fillId="2" borderId="15" xfId="0" applyFont="1" applyFill="1" applyBorder="1" applyAlignment="1" applyProtection="1">
      <alignment vertical="center"/>
      <protection/>
    </xf>
    <xf numFmtId="0" fontId="25" fillId="0" borderId="0" xfId="0" applyFont="1" applyAlignment="1" applyProtection="1">
      <alignment vertical="center"/>
      <protection/>
    </xf>
    <xf numFmtId="0" fontId="25" fillId="0" borderId="0" xfId="21" applyFont="1" applyAlignment="1" applyProtection="1">
      <alignment vertical="center"/>
      <protection/>
    </xf>
    <xf numFmtId="0" fontId="15" fillId="2" borderId="0" xfId="0" applyFont="1" applyFill="1" applyBorder="1" applyAlignment="1" applyProtection="1">
      <alignment vertical="center"/>
      <protection/>
    </xf>
    <xf numFmtId="49" fontId="2" fillId="2" borderId="0" xfId="0" applyNumberFormat="1" applyFont="1" applyFill="1" applyBorder="1" applyAlignment="1" applyProtection="1">
      <alignment horizontal="left" vertical="center"/>
      <protection/>
    </xf>
    <xf numFmtId="49" fontId="2" fillId="2" borderId="17" xfId="0" applyNumberFormat="1" applyFont="1" applyFill="1" applyBorder="1" applyAlignment="1" applyProtection="1">
      <alignment horizontal="left" vertical="center"/>
      <protection/>
    </xf>
    <xf numFmtId="0" fontId="12" fillId="2" borderId="17" xfId="0" applyFont="1" applyFill="1" applyBorder="1" applyAlignment="1" applyProtection="1">
      <alignment horizontal="center" vertical="center"/>
      <protection/>
    </xf>
    <xf numFmtId="0" fontId="12" fillId="2" borderId="18" xfId="0" applyFont="1" applyFill="1" applyBorder="1" applyAlignment="1" applyProtection="1">
      <alignment vertical="center"/>
      <protection/>
    </xf>
    <xf numFmtId="0" fontId="12" fillId="2" borderId="12" xfId="0" applyFont="1" applyFill="1" applyBorder="1" applyAlignment="1" applyProtection="1">
      <alignment horizontal="center" vertical="center"/>
      <protection/>
    </xf>
    <xf numFmtId="0" fontId="20" fillId="0" borderId="0" xfId="27" applyFont="1" applyAlignment="1" applyProtection="1">
      <alignment vertical="center"/>
      <protection/>
    </xf>
    <xf numFmtId="0" fontId="20" fillId="2" borderId="0" xfId="27" applyFont="1" applyFill="1" applyAlignment="1" applyProtection="1">
      <alignment vertical="center"/>
      <protection/>
    </xf>
    <xf numFmtId="49" fontId="6" fillId="2" borderId="0" xfId="27" applyNumberFormat="1" applyFont="1" applyFill="1" applyBorder="1" applyAlignment="1" applyProtection="1">
      <alignment horizontal="center" vertical="center"/>
      <protection/>
    </xf>
    <xf numFmtId="49" fontId="10" fillId="2" borderId="0" xfId="27" applyNumberFormat="1" applyFont="1" applyFill="1" applyBorder="1" applyAlignment="1" applyProtection="1">
      <alignment horizontal="center" vertical="center"/>
      <protection/>
    </xf>
    <xf numFmtId="49" fontId="10" fillId="2" borderId="0" xfId="27" applyNumberFormat="1" applyFont="1" applyFill="1" applyBorder="1" applyAlignment="1" applyProtection="1">
      <alignment vertical="center"/>
      <protection/>
    </xf>
    <xf numFmtId="49" fontId="2" fillId="0" borderId="0" xfId="27" applyNumberFormat="1" applyFont="1" applyAlignment="1" applyProtection="1">
      <alignment vertical="center"/>
      <protection/>
    </xf>
    <xf numFmtId="49" fontId="2" fillId="2" borderId="0" xfId="27" applyNumberFormat="1" applyFont="1" applyFill="1" applyAlignment="1" applyProtection="1">
      <alignment vertical="center"/>
      <protection/>
    </xf>
    <xf numFmtId="49" fontId="5" fillId="2" borderId="0" xfId="27" applyNumberFormat="1" applyFont="1" applyFill="1" applyBorder="1" applyAlignment="1" applyProtection="1">
      <alignment vertical="center" wrapText="1"/>
      <protection/>
    </xf>
    <xf numFmtId="49" fontId="2" fillId="2" borderId="0" xfId="27" applyNumberFormat="1" applyFont="1" applyFill="1" applyBorder="1" applyAlignment="1" applyProtection="1">
      <alignment vertical="center" wrapText="1"/>
      <protection/>
    </xf>
    <xf numFmtId="49" fontId="2" fillId="2" borderId="0" xfId="27" applyNumberFormat="1" applyFont="1" applyFill="1" applyBorder="1" applyAlignment="1" applyProtection="1">
      <alignment vertical="center"/>
      <protection/>
    </xf>
    <xf numFmtId="0" fontId="20" fillId="2" borderId="17" xfId="27" applyFont="1" applyFill="1" applyBorder="1" applyAlignment="1" applyProtection="1">
      <alignment vertical="center"/>
      <protection/>
    </xf>
    <xf numFmtId="0" fontId="26" fillId="2" borderId="0" xfId="27" applyFont="1" applyFill="1" applyAlignment="1" applyProtection="1">
      <alignment horizontal="left" vertical="center"/>
      <protection/>
    </xf>
    <xf numFmtId="49" fontId="27" fillId="2" borderId="0" xfId="27" applyNumberFormat="1" applyFont="1" applyFill="1" applyBorder="1" applyAlignment="1" applyProtection="1">
      <alignment vertical="center"/>
      <protection/>
    </xf>
    <xf numFmtId="0" fontId="9" fillId="0" borderId="0" xfId="27" applyFont="1" applyAlignment="1" applyProtection="1">
      <alignment vertical="center"/>
      <protection/>
    </xf>
    <xf numFmtId="0" fontId="9" fillId="2" borderId="0" xfId="27" applyFont="1" applyFill="1" applyAlignment="1" applyProtection="1">
      <alignment vertical="center"/>
      <protection/>
    </xf>
    <xf numFmtId="49" fontId="2" fillId="2" borderId="18" xfId="27" applyNumberFormat="1" applyFont="1" applyFill="1" applyBorder="1" applyAlignment="1" applyProtection="1">
      <alignment horizontal="center" vertical="center"/>
      <protection/>
    </xf>
    <xf numFmtId="49" fontId="2" fillId="2" borderId="17" xfId="27" applyNumberFormat="1" applyFont="1" applyFill="1" applyBorder="1" applyAlignment="1" applyProtection="1">
      <alignment horizontal="center" vertical="center"/>
      <protection/>
    </xf>
    <xf numFmtId="49" fontId="2" fillId="2" borderId="17" xfId="27" applyNumberFormat="1" applyFont="1" applyFill="1" applyBorder="1" applyAlignment="1" applyProtection="1" quotePrefix="1">
      <alignment horizontal="center" vertical="center"/>
      <protection/>
    </xf>
    <xf numFmtId="49" fontId="2" fillId="2" borderId="16" xfId="27" applyNumberFormat="1" applyFont="1" applyFill="1" applyBorder="1" applyAlignment="1" applyProtection="1">
      <alignment vertical="center"/>
      <protection/>
    </xf>
    <xf numFmtId="49" fontId="2" fillId="2" borderId="15" xfId="27" applyNumberFormat="1" applyFont="1" applyFill="1" applyBorder="1" applyAlignment="1" applyProtection="1">
      <alignment horizontal="center" vertical="center"/>
      <protection/>
    </xf>
    <xf numFmtId="49" fontId="2" fillId="2" borderId="0" xfId="27" applyNumberFormat="1" applyFont="1" applyFill="1" applyBorder="1" applyAlignment="1" applyProtection="1">
      <alignment horizontal="center" vertical="center"/>
      <protection/>
    </xf>
    <xf numFmtId="49" fontId="2" fillId="2" borderId="0" xfId="27" applyNumberFormat="1" applyFont="1" applyFill="1" applyBorder="1" applyAlignment="1" applyProtection="1" quotePrefix="1">
      <alignment horizontal="center" vertical="center"/>
      <protection/>
    </xf>
    <xf numFmtId="49" fontId="2" fillId="2" borderId="14" xfId="27" applyNumberFormat="1" applyFont="1" applyFill="1" applyBorder="1" applyAlignment="1" applyProtection="1">
      <alignment vertical="center"/>
      <protection/>
    </xf>
    <xf numFmtId="49" fontId="2" fillId="2" borderId="13" xfId="27" applyNumberFormat="1" applyFont="1" applyFill="1" applyBorder="1" applyAlignment="1" applyProtection="1">
      <alignment horizontal="center" vertical="center"/>
      <protection/>
    </xf>
    <xf numFmtId="49" fontId="2" fillId="2" borderId="12" xfId="27" applyNumberFormat="1" applyFont="1" applyFill="1" applyBorder="1" applyAlignment="1" applyProtection="1">
      <alignment horizontal="center" vertical="center"/>
      <protection/>
    </xf>
    <xf numFmtId="49" fontId="2" fillId="2" borderId="12" xfId="27" applyNumberFormat="1" applyFont="1" applyFill="1" applyBorder="1" applyAlignment="1" applyProtection="1" quotePrefix="1">
      <alignment horizontal="center" vertical="center"/>
      <protection/>
    </xf>
    <xf numFmtId="49" fontId="2" fillId="2" borderId="11" xfId="27" applyNumberFormat="1" applyFont="1" applyFill="1" applyBorder="1" applyAlignment="1" applyProtection="1">
      <alignment vertical="center"/>
      <protection/>
    </xf>
    <xf numFmtId="0" fontId="9" fillId="0" borderId="0" xfId="28" applyFont="1" applyAlignment="1" applyProtection="1">
      <alignment vertical="center"/>
      <protection/>
    </xf>
    <xf numFmtId="0" fontId="9" fillId="2" borderId="0" xfId="28" applyFont="1" applyFill="1" applyAlignment="1" applyProtection="1">
      <alignment vertical="center"/>
      <protection/>
    </xf>
    <xf numFmtId="0" fontId="0" fillId="2" borderId="0" xfId="27" applyFont="1" applyFill="1" applyAlignment="1" applyProtection="1">
      <alignment vertical="center"/>
      <protection/>
    </xf>
    <xf numFmtId="49" fontId="8" fillId="4" borderId="19" xfId="27" applyNumberFormat="1" applyFont="1" applyFill="1" applyBorder="1" applyAlignment="1" applyProtection="1">
      <alignment vertical="center"/>
      <protection/>
    </xf>
    <xf numFmtId="49" fontId="2" fillId="3" borderId="20" xfId="27" applyNumberFormat="1" applyFont="1" applyFill="1" applyBorder="1" applyAlignment="1" applyProtection="1">
      <alignment vertical="center"/>
      <protection/>
    </xf>
    <xf numFmtId="0" fontId="12" fillId="2" borderId="0" xfId="28" applyFont="1" applyFill="1" applyAlignment="1" applyProtection="1">
      <alignment vertical="center"/>
      <protection/>
    </xf>
    <xf numFmtId="0" fontId="9" fillId="2" borderId="0" xfId="28" applyFont="1" applyFill="1" applyBorder="1" applyAlignment="1" applyProtection="1">
      <alignment horizontal="center" vertical="center"/>
      <protection/>
    </xf>
    <xf numFmtId="0" fontId="8" fillId="2" borderId="0" xfId="28" applyFont="1" applyFill="1" applyBorder="1" applyAlignment="1" applyProtection="1">
      <alignment horizontal="center" vertical="center"/>
      <protection/>
    </xf>
    <xf numFmtId="0" fontId="0" fillId="0" borderId="0" xfId="28" applyAlignment="1">
      <alignment vertical="center"/>
      <protection/>
    </xf>
    <xf numFmtId="0" fontId="0" fillId="0" borderId="0" xfId="28" applyFont="1" applyAlignment="1">
      <alignment vertical="center"/>
      <protection/>
    </xf>
    <xf numFmtId="0" fontId="12" fillId="2" borderId="0" xfId="0" applyFont="1" applyFill="1" applyAlignment="1">
      <alignment vertical="center"/>
    </xf>
    <xf numFmtId="49" fontId="10" fillId="2" borderId="0" xfId="0" applyNumberFormat="1" applyFont="1" applyFill="1" applyBorder="1" applyAlignment="1" applyProtection="1">
      <alignment horizontal="center" vertical="center"/>
      <protection/>
    </xf>
    <xf numFmtId="0" fontId="0" fillId="0" borderId="0" xfId="0" applyAlignment="1">
      <alignment vertical="center"/>
    </xf>
    <xf numFmtId="49" fontId="6" fillId="2" borderId="0" xfId="21" applyNumberFormat="1" applyFont="1" applyFill="1" applyBorder="1" applyAlignment="1">
      <alignment vertical="center" wrapText="1"/>
      <protection/>
    </xf>
    <xf numFmtId="49" fontId="2" fillId="0" borderId="0" xfId="29" applyNumberFormat="1" applyFont="1" applyAlignment="1">
      <alignment vertical="center"/>
      <protection/>
    </xf>
    <xf numFmtId="0" fontId="20" fillId="0" borderId="0" xfId="30" applyFont="1" applyAlignment="1">
      <alignment vertical="center"/>
      <protection/>
    </xf>
    <xf numFmtId="0" fontId="12" fillId="2" borderId="21" xfId="0" applyFont="1" applyFill="1" applyBorder="1" applyAlignment="1" applyProtection="1">
      <alignment vertical="center"/>
      <protection/>
    </xf>
    <xf numFmtId="0" fontId="15" fillId="2" borderId="22" xfId="0" applyFont="1" applyFill="1" applyBorder="1" applyAlignment="1" applyProtection="1">
      <alignment vertical="center"/>
      <protection/>
    </xf>
    <xf numFmtId="0" fontId="12" fillId="2" borderId="22" xfId="0" applyFont="1" applyFill="1" applyBorder="1" applyAlignment="1" applyProtection="1">
      <alignment vertical="center"/>
      <protection/>
    </xf>
    <xf numFmtId="49" fontId="2" fillId="2" borderId="22" xfId="0" applyNumberFormat="1" applyFont="1" applyFill="1" applyBorder="1" applyAlignment="1" applyProtection="1">
      <alignment horizontal="left" vertical="center"/>
      <protection/>
    </xf>
    <xf numFmtId="0" fontId="12" fillId="2" borderId="22" xfId="0" applyFont="1" applyFill="1" applyBorder="1" applyAlignment="1" applyProtection="1">
      <alignment horizontal="center" vertical="center"/>
      <protection/>
    </xf>
    <xf numFmtId="0" fontId="12" fillId="2" borderId="23" xfId="0" applyFont="1" applyFill="1" applyBorder="1" applyAlignment="1" applyProtection="1">
      <alignment vertical="center"/>
      <protection/>
    </xf>
    <xf numFmtId="49" fontId="6" fillId="2" borderId="4" xfId="27" applyNumberFormat="1" applyFont="1" applyFill="1" applyBorder="1" applyAlignment="1" applyProtection="1">
      <alignment horizontal="center" vertical="center"/>
      <protection/>
    </xf>
    <xf numFmtId="49" fontId="11" fillId="2" borderId="0" xfId="0" applyNumberFormat="1" applyFont="1" applyFill="1" applyBorder="1" applyAlignment="1" applyProtection="1">
      <alignment vertical="center"/>
      <protection/>
    </xf>
    <xf numFmtId="49" fontId="2" fillId="0" borderId="0" xfId="0" applyNumberFormat="1" applyFont="1" applyBorder="1" applyAlignment="1" applyProtection="1">
      <alignment horizontal="center" vertical="center"/>
      <protection/>
    </xf>
    <xf numFmtId="49" fontId="10" fillId="5" borderId="15" xfId="0" applyNumberFormat="1" applyFont="1" applyFill="1" applyBorder="1" applyAlignment="1" applyProtection="1">
      <alignment vertical="center"/>
      <protection/>
    </xf>
    <xf numFmtId="0" fontId="12" fillId="2" borderId="0" xfId="0" applyFont="1" applyFill="1" applyAlignment="1" applyProtection="1">
      <alignment horizontal="left" vertical="center"/>
      <protection/>
    </xf>
    <xf numFmtId="49" fontId="10" fillId="0" borderId="0" xfId="0" applyNumberFormat="1" applyFont="1" applyBorder="1" applyAlignment="1">
      <alignment horizontal="left" vertical="center"/>
    </xf>
    <xf numFmtId="0" fontId="12" fillId="0" borderId="0" xfId="0" applyFont="1" applyAlignment="1" applyProtection="1">
      <alignment horizontal="left" vertical="center"/>
      <protection/>
    </xf>
    <xf numFmtId="49" fontId="10" fillId="0" borderId="0" xfId="0" applyNumberFormat="1" applyFont="1" applyBorder="1" applyAlignment="1">
      <alignment horizontal="center" vertical="center"/>
    </xf>
    <xf numFmtId="49" fontId="10" fillId="0" borderId="0" xfId="0" applyNumberFormat="1" applyFont="1" applyBorder="1" applyAlignment="1">
      <alignment vertical="center"/>
    </xf>
    <xf numFmtId="49" fontId="6" fillId="0" borderId="0" xfId="0" applyNumberFormat="1" applyFont="1" applyBorder="1" applyAlignment="1">
      <alignment horizontal="center" vertical="center"/>
    </xf>
    <xf numFmtId="0" fontId="20" fillId="0" borderId="0" xfId="0" applyFont="1" applyAlignment="1">
      <alignment vertical="center"/>
    </xf>
    <xf numFmtId="49" fontId="31" fillId="0" borderId="0" xfId="0" applyNumberFormat="1" applyFont="1" applyBorder="1" applyAlignment="1">
      <alignment horizontal="left" vertical="center"/>
    </xf>
    <xf numFmtId="49" fontId="27" fillId="0" borderId="0" xfId="0" applyNumberFormat="1"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center" vertical="center"/>
    </xf>
    <xf numFmtId="49" fontId="11" fillId="2" borderId="0" xfId="0" applyNumberFormat="1" applyFont="1" applyFill="1" applyBorder="1" applyAlignment="1" applyProtection="1">
      <alignment vertical="center" wrapText="1"/>
      <protection/>
    </xf>
    <xf numFmtId="0" fontId="9" fillId="0" borderId="0" xfId="0" applyFont="1" applyBorder="1" applyAlignment="1" applyProtection="1">
      <alignment vertical="center"/>
      <protection/>
    </xf>
    <xf numFmtId="49" fontId="6" fillId="2" borderId="0" xfId="0" applyNumberFormat="1" applyFont="1" applyFill="1" applyBorder="1" applyAlignment="1" applyProtection="1">
      <alignment horizontal="left" vertical="center"/>
      <protection/>
    </xf>
    <xf numFmtId="49" fontId="10" fillId="0" borderId="15" xfId="0" applyNumberFormat="1" applyFont="1" applyFill="1" applyBorder="1" applyAlignment="1" applyProtection="1">
      <alignment vertical="center"/>
      <protection/>
    </xf>
    <xf numFmtId="49" fontId="10" fillId="4" borderId="19" xfId="0" applyNumberFormat="1" applyFont="1" applyFill="1" applyBorder="1" applyAlignment="1" applyProtection="1">
      <alignment vertical="center"/>
      <protection/>
    </xf>
    <xf numFmtId="0" fontId="12" fillId="2" borderId="24" xfId="0" applyFont="1" applyFill="1" applyBorder="1" applyAlignment="1" applyProtection="1">
      <alignment vertical="center"/>
      <protection/>
    </xf>
    <xf numFmtId="0" fontId="12" fillId="2" borderId="7" xfId="0" applyFont="1" applyFill="1" applyBorder="1" applyAlignment="1" applyProtection="1">
      <alignment vertical="center"/>
      <protection/>
    </xf>
    <xf numFmtId="0" fontId="12" fillId="2" borderId="4" xfId="0" applyFont="1" applyFill="1" applyBorder="1" applyAlignment="1" applyProtection="1">
      <alignment vertical="center"/>
      <protection/>
    </xf>
    <xf numFmtId="0" fontId="12" fillId="2" borderId="5" xfId="0" applyFont="1" applyFill="1" applyBorder="1" applyAlignment="1" applyProtection="1">
      <alignment vertical="center"/>
      <protection/>
    </xf>
    <xf numFmtId="0" fontId="12" fillId="2" borderId="9" xfId="0" applyFont="1" applyFill="1" applyBorder="1" applyAlignment="1" applyProtection="1">
      <alignment vertical="center"/>
      <protection/>
    </xf>
    <xf numFmtId="0" fontId="12" fillId="2" borderId="0" xfId="21"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0" fontId="9" fillId="2" borderId="0" xfId="0" applyFont="1" applyFill="1" applyAlignment="1" applyProtection="1">
      <alignment horizontal="right" vertical="center"/>
      <protection/>
    </xf>
    <xf numFmtId="0" fontId="5" fillId="2" borderId="0" xfId="27" applyNumberFormat="1" applyFont="1" applyFill="1" applyBorder="1" applyAlignment="1" applyProtection="1">
      <alignment vertical="center"/>
      <protection/>
    </xf>
    <xf numFmtId="0" fontId="10" fillId="2" borderId="0" xfId="20" applyNumberFormat="1" applyFont="1" applyFill="1" applyBorder="1" applyAlignment="1" applyProtection="1">
      <alignment vertical="center"/>
      <protection/>
    </xf>
    <xf numFmtId="0" fontId="2" fillId="2" borderId="0" xfId="20" applyNumberFormat="1" applyFont="1" applyFill="1" applyAlignment="1" applyProtection="1">
      <alignment vertical="center"/>
      <protection/>
    </xf>
    <xf numFmtId="0" fontId="2" fillId="2" borderId="0" xfId="0" applyNumberFormat="1" applyFont="1" applyFill="1" applyAlignment="1" applyProtection="1">
      <alignment vertical="center"/>
      <protection/>
    </xf>
    <xf numFmtId="0" fontId="2" fillId="0" borderId="0" xfId="0" applyNumberFormat="1" applyFont="1" applyAlignment="1" applyProtection="1">
      <alignment vertical="center"/>
      <protection/>
    </xf>
    <xf numFmtId="0" fontId="5" fillId="2" borderId="0" xfId="0" applyNumberFormat="1" applyFont="1" applyFill="1" applyBorder="1" applyAlignment="1" applyProtection="1">
      <alignment vertical="center"/>
      <protection/>
    </xf>
    <xf numFmtId="0" fontId="2" fillId="2" borderId="0" xfId="0" applyNumberFormat="1" applyFont="1" applyFill="1" applyBorder="1" applyAlignment="1" applyProtection="1">
      <alignment vertical="center"/>
      <protection/>
    </xf>
    <xf numFmtId="0" fontId="2" fillId="2" borderId="0" xfId="0" applyNumberFormat="1" applyFont="1" applyFill="1" applyAlignment="1">
      <alignment vertical="center"/>
    </xf>
    <xf numFmtId="0" fontId="2" fillId="2" borderId="0" xfId="0" applyNumberFormat="1" applyFont="1" applyFill="1" applyBorder="1" applyAlignment="1" applyProtection="1">
      <alignment vertical="center"/>
      <protection/>
    </xf>
    <xf numFmtId="0" fontId="6" fillId="2" borderId="0" xfId="21" applyNumberFormat="1" applyFont="1" applyFill="1" applyBorder="1" applyAlignment="1">
      <alignment vertical="center"/>
      <protection/>
    </xf>
    <xf numFmtId="49" fontId="13" fillId="2" borderId="0" xfId="0" applyNumberFormat="1" applyFont="1" applyFill="1" applyBorder="1" applyAlignment="1" applyProtection="1">
      <alignment horizontal="left" vertical="center"/>
      <protection locked="0"/>
    </xf>
    <xf numFmtId="0" fontId="15" fillId="2" borderId="17" xfId="0" applyFont="1" applyFill="1" applyBorder="1" applyAlignment="1" applyProtection="1">
      <alignment vertical="center"/>
      <protection/>
    </xf>
    <xf numFmtId="0" fontId="0" fillId="0" borderId="0" xfId="0" applyFont="1" applyAlignment="1">
      <alignment horizontal="center" vertical="center"/>
    </xf>
    <xf numFmtId="0" fontId="9" fillId="2" borderId="0" xfId="0" applyNumberFormat="1" applyFont="1" applyFill="1" applyAlignment="1" applyProtection="1">
      <alignment vertical="center"/>
      <protection/>
    </xf>
    <xf numFmtId="49" fontId="2" fillId="2" borderId="0" xfId="0" applyNumberFormat="1" applyFont="1" applyFill="1" applyAlignment="1" applyProtection="1">
      <alignment horizontal="center" vertical="center"/>
      <protection/>
    </xf>
    <xf numFmtId="49" fontId="10" fillId="4" borderId="25" xfId="0" applyNumberFormat="1" applyFont="1" applyFill="1" applyBorder="1" applyAlignment="1" applyProtection="1">
      <alignment vertical="center"/>
      <protection/>
    </xf>
    <xf numFmtId="49" fontId="2" fillId="3" borderId="11" xfId="0" applyNumberFormat="1" applyFont="1" applyFill="1" applyBorder="1" applyAlignment="1" applyProtection="1">
      <alignment vertical="center" wrapText="1"/>
      <protection/>
    </xf>
    <xf numFmtId="49" fontId="2" fillId="3" borderId="12" xfId="0" applyNumberFormat="1" applyFont="1" applyFill="1" applyBorder="1" applyAlignment="1" applyProtection="1">
      <alignment vertical="center"/>
      <protection/>
    </xf>
    <xf numFmtId="0" fontId="9" fillId="3" borderId="26" xfId="0" applyFont="1" applyFill="1" applyBorder="1" applyAlignment="1">
      <alignment vertical="center"/>
    </xf>
    <xf numFmtId="0" fontId="9" fillId="3" borderId="27" xfId="0" applyFont="1" applyFill="1" applyBorder="1" applyAlignment="1">
      <alignment vertical="center"/>
    </xf>
    <xf numFmtId="0" fontId="9" fillId="3" borderId="28" xfId="0" applyFont="1" applyFill="1" applyBorder="1" applyAlignment="1">
      <alignment vertical="center"/>
    </xf>
    <xf numFmtId="0" fontId="9" fillId="3" borderId="22" xfId="0" applyFont="1" applyFill="1" applyBorder="1" applyAlignment="1">
      <alignment vertical="center"/>
    </xf>
    <xf numFmtId="0" fontId="9" fillId="3" borderId="29" xfId="0" applyFont="1" applyFill="1" applyBorder="1" applyAlignment="1">
      <alignment vertical="center"/>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xf>
    <xf numFmtId="0" fontId="18" fillId="6" borderId="30" xfId="0" applyFont="1" applyFill="1" applyBorder="1" applyAlignment="1" applyProtection="1">
      <alignment horizontal="center" vertical="center" wrapText="1" readingOrder="1"/>
      <protection/>
    </xf>
    <xf numFmtId="49" fontId="10" fillId="2" borderId="0"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0" fontId="26" fillId="2" borderId="0" xfId="27" applyFont="1" applyFill="1" applyAlignment="1" applyProtection="1">
      <alignment horizontal="left" vertical="center"/>
      <protection/>
    </xf>
    <xf numFmtId="49" fontId="6" fillId="2" borderId="0" xfId="21" applyNumberFormat="1" applyFont="1" applyFill="1" applyAlignment="1" applyProtection="1">
      <alignment vertical="center"/>
      <protection/>
    </xf>
    <xf numFmtId="0" fontId="17" fillId="2" borderId="0" xfId="21" applyFont="1" applyFill="1" applyAlignment="1" applyProtection="1">
      <alignment vertical="center"/>
      <protection/>
    </xf>
    <xf numFmtId="0" fontId="6" fillId="2" borderId="0" xfId="21" applyNumberFormat="1" applyFont="1" applyFill="1" applyAlignment="1" applyProtection="1">
      <alignment vertical="center"/>
      <protection/>
    </xf>
    <xf numFmtId="49" fontId="28" fillId="2" borderId="0" xfId="21" applyNumberFormat="1" applyFont="1" applyFill="1" applyBorder="1" applyAlignment="1" applyProtection="1">
      <alignment horizontal="left" vertical="center"/>
      <protection/>
    </xf>
    <xf numFmtId="49" fontId="6" fillId="2" borderId="0" xfId="21" applyNumberFormat="1" applyFont="1" applyFill="1" applyBorder="1" applyAlignment="1" applyProtection="1">
      <alignment horizontal="center" vertical="center" wrapText="1"/>
      <protection/>
    </xf>
    <xf numFmtId="49" fontId="6" fillId="2" borderId="0" xfId="21" applyNumberFormat="1" applyFont="1" applyFill="1" applyBorder="1" applyAlignment="1" applyProtection="1">
      <alignment vertical="center"/>
      <protection/>
    </xf>
    <xf numFmtId="49" fontId="6" fillId="2" borderId="0" xfId="21" applyNumberFormat="1" applyFont="1" applyFill="1" applyBorder="1" applyAlignment="1" applyProtection="1">
      <alignment vertical="center"/>
      <protection locked="0"/>
    </xf>
    <xf numFmtId="49" fontId="6" fillId="2" borderId="0" xfId="21" applyNumberFormat="1" applyFont="1" applyFill="1" applyBorder="1" applyAlignment="1" applyProtection="1">
      <alignment vertical="center" wrapText="1"/>
      <protection locked="0"/>
    </xf>
    <xf numFmtId="49" fontId="6" fillId="2" borderId="0" xfId="21" applyNumberFormat="1" applyFont="1" applyFill="1" applyBorder="1" applyAlignment="1" applyProtection="1">
      <alignment vertical="center" wrapText="1"/>
      <protection/>
    </xf>
    <xf numFmtId="49" fontId="6" fillId="2" borderId="0" xfId="21" applyNumberFormat="1" applyFont="1" applyFill="1" applyBorder="1" applyAlignment="1" applyProtection="1">
      <alignment horizontal="center" vertical="center"/>
      <protection/>
    </xf>
    <xf numFmtId="0" fontId="17" fillId="2" borderId="14" xfId="21" applyFont="1" applyFill="1" applyBorder="1" applyAlignment="1" applyProtection="1">
      <alignment vertical="center" wrapText="1"/>
      <protection/>
    </xf>
    <xf numFmtId="49" fontId="6" fillId="2" borderId="0" xfId="21" applyNumberFormat="1" applyFont="1" applyFill="1" applyBorder="1" applyAlignment="1" applyProtection="1">
      <alignment horizontal="left" vertical="center"/>
      <protection/>
    </xf>
    <xf numFmtId="0" fontId="17" fillId="2" borderId="0" xfId="21" applyFont="1" applyFill="1" applyBorder="1" applyAlignment="1" applyProtection="1">
      <alignment vertical="center" wrapText="1"/>
      <protection/>
    </xf>
    <xf numFmtId="0" fontId="17" fillId="2" borderId="0" xfId="21" applyFont="1" applyFill="1" applyBorder="1" applyAlignment="1" applyProtection="1">
      <alignment vertical="center"/>
      <protection/>
    </xf>
    <xf numFmtId="0" fontId="17" fillId="2" borderId="5" xfId="21" applyFont="1" applyFill="1" applyBorder="1" applyAlignment="1" applyProtection="1">
      <alignment vertical="center"/>
      <protection/>
    </xf>
    <xf numFmtId="49" fontId="6" fillId="2" borderId="0" xfId="21" applyNumberFormat="1" applyFont="1" applyFill="1" applyBorder="1" applyAlignment="1" applyProtection="1">
      <alignment horizontal="center" vertical="center"/>
      <protection locked="0"/>
    </xf>
    <xf numFmtId="0" fontId="17" fillId="2" borderId="7" xfId="21" applyFont="1" applyFill="1" applyBorder="1" applyAlignment="1" applyProtection="1">
      <alignment vertical="center"/>
      <protection/>
    </xf>
    <xf numFmtId="0" fontId="17" fillId="2" borderId="16" xfId="21" applyFont="1" applyFill="1" applyBorder="1" applyAlignment="1" applyProtection="1">
      <alignment vertical="center" wrapText="1"/>
      <protection/>
    </xf>
    <xf numFmtId="0" fontId="17" fillId="2" borderId="17" xfId="21" applyFont="1" applyFill="1" applyBorder="1" applyAlignment="1" applyProtection="1">
      <alignment vertical="center" wrapText="1"/>
      <protection/>
    </xf>
    <xf numFmtId="49" fontId="6" fillId="2" borderId="17" xfId="21" applyNumberFormat="1" applyFont="1" applyFill="1" applyBorder="1" applyAlignment="1" applyProtection="1">
      <alignment horizontal="center" vertical="center"/>
      <protection/>
    </xf>
    <xf numFmtId="49" fontId="6" fillId="2" borderId="17" xfId="21" applyNumberFormat="1" applyFont="1" applyFill="1" applyBorder="1" applyAlignment="1" applyProtection="1">
      <alignment horizontal="left" vertical="center"/>
      <protection/>
    </xf>
    <xf numFmtId="0" fontId="17" fillId="2" borderId="17" xfId="21" applyFont="1" applyFill="1" applyBorder="1" applyAlignment="1" applyProtection="1">
      <alignment vertical="center"/>
      <protection/>
    </xf>
    <xf numFmtId="0" fontId="17" fillId="2" borderId="10" xfId="21" applyFont="1" applyFill="1" applyBorder="1" applyAlignment="1" applyProtection="1">
      <alignment vertical="center"/>
      <protection/>
    </xf>
    <xf numFmtId="0" fontId="17" fillId="2" borderId="11" xfId="21" applyFont="1" applyFill="1" applyBorder="1" applyAlignment="1" applyProtection="1">
      <alignment vertical="center" wrapText="1"/>
      <protection/>
    </xf>
    <xf numFmtId="49" fontId="6" fillId="2" borderId="12" xfId="21" applyNumberFormat="1" applyFont="1" applyFill="1" applyBorder="1" applyAlignment="1" applyProtection="1">
      <alignment horizontal="center" vertical="center"/>
      <protection/>
    </xf>
    <xf numFmtId="49" fontId="6" fillId="2" borderId="12" xfId="21" applyNumberFormat="1" applyFont="1" applyFill="1" applyBorder="1" applyAlignment="1" applyProtection="1">
      <alignment horizontal="left" vertical="center"/>
      <protection/>
    </xf>
    <xf numFmtId="0" fontId="17" fillId="2" borderId="12" xfId="21" applyFont="1" applyFill="1" applyBorder="1" applyAlignment="1" applyProtection="1">
      <alignment vertical="center" wrapText="1"/>
      <protection/>
    </xf>
    <xf numFmtId="0" fontId="17" fillId="2" borderId="12" xfId="21" applyFont="1" applyFill="1" applyBorder="1" applyAlignment="1" applyProtection="1">
      <alignment vertical="center"/>
      <protection/>
    </xf>
    <xf numFmtId="0" fontId="17" fillId="2" borderId="31" xfId="21" applyFont="1" applyFill="1" applyBorder="1" applyAlignment="1" applyProtection="1">
      <alignment vertical="center" wrapText="1"/>
      <protection/>
    </xf>
    <xf numFmtId="0" fontId="17" fillId="2" borderId="9" xfId="21" applyFont="1" applyFill="1" applyBorder="1" applyAlignment="1" applyProtection="1">
      <alignment vertical="center" wrapText="1"/>
      <protection/>
    </xf>
    <xf numFmtId="49" fontId="6" fillId="2" borderId="9" xfId="21" applyNumberFormat="1" applyFont="1" applyFill="1" applyBorder="1" applyAlignment="1" applyProtection="1">
      <alignment horizontal="center" vertical="center"/>
      <protection/>
    </xf>
    <xf numFmtId="49" fontId="6" fillId="2" borderId="9" xfId="21" applyNumberFormat="1" applyFont="1" applyFill="1" applyBorder="1" applyAlignment="1" applyProtection="1">
      <alignment horizontal="left" vertical="center"/>
      <protection/>
    </xf>
    <xf numFmtId="0" fontId="17" fillId="2" borderId="9" xfId="21" applyFont="1" applyFill="1" applyBorder="1" applyAlignment="1" applyProtection="1">
      <alignment vertical="center"/>
      <protection/>
    </xf>
    <xf numFmtId="49" fontId="6" fillId="2" borderId="3" xfId="21" applyNumberFormat="1" applyFont="1" applyFill="1" applyBorder="1" applyAlignment="1" applyProtection="1">
      <alignment horizontal="center" vertical="center"/>
      <protection/>
    </xf>
    <xf numFmtId="49" fontId="6" fillId="2" borderId="4" xfId="21" applyNumberFormat="1" applyFont="1" applyFill="1" applyBorder="1" applyAlignment="1" applyProtection="1">
      <alignment horizontal="left" vertical="center"/>
      <protection/>
    </xf>
    <xf numFmtId="49" fontId="6" fillId="2" borderId="5" xfId="21" applyNumberFormat="1" applyFont="1" applyFill="1" applyBorder="1" applyAlignment="1" applyProtection="1">
      <alignment horizontal="center" vertical="center"/>
      <protection/>
    </xf>
    <xf numFmtId="49" fontId="6" fillId="2" borderId="6" xfId="21" applyNumberFormat="1" applyFont="1" applyFill="1" applyBorder="1" applyAlignment="1" applyProtection="1">
      <alignment horizontal="center" vertical="center"/>
      <protection/>
    </xf>
    <xf numFmtId="49" fontId="6" fillId="2" borderId="7" xfId="21" applyNumberFormat="1" applyFont="1" applyFill="1" applyBorder="1" applyAlignment="1" applyProtection="1">
      <alignment horizontal="center" vertical="center"/>
      <protection/>
    </xf>
    <xf numFmtId="49" fontId="6" fillId="2" borderId="8" xfId="21" applyNumberFormat="1" applyFont="1" applyFill="1" applyBorder="1" applyAlignment="1" applyProtection="1">
      <alignment horizontal="center" vertical="center"/>
      <protection/>
    </xf>
    <xf numFmtId="49" fontId="6" fillId="2" borderId="9" xfId="21" applyNumberFormat="1" applyFont="1" applyFill="1" applyBorder="1" applyAlignment="1" applyProtection="1">
      <alignment horizontal="center" vertical="center"/>
      <protection locked="0"/>
    </xf>
    <xf numFmtId="49" fontId="6" fillId="2" borderId="9" xfId="21" applyNumberFormat="1" applyFont="1" applyFill="1" applyBorder="1" applyAlignment="1" applyProtection="1">
      <alignment vertical="center"/>
      <protection/>
    </xf>
    <xf numFmtId="49" fontId="6" fillId="2" borderId="10" xfId="21" applyNumberFormat="1" applyFont="1" applyFill="1" applyBorder="1" applyAlignment="1" applyProtection="1">
      <alignment horizontal="center" vertical="center"/>
      <protection/>
    </xf>
    <xf numFmtId="0" fontId="17" fillId="2" borderId="0" xfId="26" applyFont="1" applyFill="1" applyBorder="1" applyAlignment="1" applyProtection="1">
      <alignment vertical="center"/>
      <protection/>
    </xf>
    <xf numFmtId="0" fontId="6" fillId="2" borderId="0" xfId="26" applyFont="1" applyFill="1" applyBorder="1" applyAlignment="1" applyProtection="1">
      <alignment vertical="center"/>
      <protection/>
    </xf>
    <xf numFmtId="0" fontId="6" fillId="2" borderId="0" xfId="26" applyFont="1" applyFill="1" applyBorder="1" applyAlignment="1" applyProtection="1">
      <alignment horizontal="center" vertical="center"/>
      <protection/>
    </xf>
    <xf numFmtId="0" fontId="17" fillId="2" borderId="0" xfId="21" applyFont="1" applyFill="1" applyBorder="1" applyAlignment="1" applyProtection="1">
      <alignment horizontal="left" vertical="center" wrapText="1"/>
      <protection/>
    </xf>
    <xf numFmtId="0" fontId="17" fillId="0" borderId="0" xfId="21" applyFont="1" applyAlignment="1">
      <alignment vertical="center"/>
      <protection/>
    </xf>
    <xf numFmtId="0" fontId="17" fillId="2" borderId="0" xfId="21" applyFont="1" applyFill="1" applyAlignment="1" applyProtection="1">
      <alignment horizontal="right" vertical="center"/>
      <protection/>
    </xf>
    <xf numFmtId="49" fontId="6" fillId="2" borderId="0" xfId="21" applyNumberFormat="1" applyFont="1" applyFill="1" applyAlignment="1">
      <alignment vertical="center"/>
      <protection/>
    </xf>
    <xf numFmtId="0" fontId="17" fillId="2" borderId="0" xfId="21" applyFont="1" applyFill="1" applyAlignment="1">
      <alignment vertical="center"/>
      <protection/>
    </xf>
    <xf numFmtId="0" fontId="6" fillId="2" borderId="0" xfId="21" applyNumberFormat="1" applyFont="1" applyFill="1" applyAlignment="1">
      <alignment vertical="center"/>
      <protection/>
    </xf>
    <xf numFmtId="49" fontId="28" fillId="2" borderId="0" xfId="21" applyNumberFormat="1" applyFont="1" applyFill="1" applyBorder="1" applyAlignment="1">
      <alignment horizontal="left" vertical="center"/>
      <protection/>
    </xf>
    <xf numFmtId="49" fontId="6" fillId="2" borderId="0" xfId="21" applyNumberFormat="1" applyFont="1" applyFill="1" applyBorder="1" applyAlignment="1">
      <alignment horizontal="center" vertical="center" wrapText="1"/>
      <protection/>
    </xf>
    <xf numFmtId="49" fontId="6" fillId="2" borderId="0" xfId="21" applyNumberFormat="1" applyFont="1" applyFill="1" applyBorder="1" applyAlignment="1">
      <alignment vertical="center"/>
      <protection/>
    </xf>
    <xf numFmtId="49" fontId="6" fillId="2" borderId="0" xfId="21" applyNumberFormat="1" applyFont="1" applyFill="1" applyBorder="1" applyAlignment="1">
      <alignment horizontal="center" vertical="center"/>
      <protection/>
    </xf>
    <xf numFmtId="0" fontId="0" fillId="2" borderId="0" xfId="26" applyFill="1">
      <alignment/>
      <protection/>
    </xf>
    <xf numFmtId="0" fontId="17" fillId="2" borderId="11" xfId="21" applyFont="1" applyFill="1" applyBorder="1" applyAlignment="1">
      <alignment vertical="center" wrapText="1"/>
      <protection/>
    </xf>
    <xf numFmtId="49" fontId="6" fillId="2" borderId="12" xfId="21" applyNumberFormat="1" applyFont="1" applyFill="1" applyBorder="1" applyAlignment="1">
      <alignment horizontal="center" vertical="center"/>
      <protection/>
    </xf>
    <xf numFmtId="49" fontId="6" fillId="2" borderId="12" xfId="21" applyNumberFormat="1" applyFont="1" applyFill="1" applyBorder="1" applyAlignment="1">
      <alignment horizontal="left" vertical="center"/>
      <protection/>
    </xf>
    <xf numFmtId="0" fontId="17" fillId="2" borderId="12" xfId="21" applyFont="1" applyFill="1" applyBorder="1" applyAlignment="1">
      <alignment vertical="center" wrapText="1"/>
      <protection/>
    </xf>
    <xf numFmtId="0" fontId="17" fillId="2" borderId="12" xfId="21" applyFont="1" applyFill="1" applyBorder="1" applyAlignment="1">
      <alignment vertical="center"/>
      <protection/>
    </xf>
    <xf numFmtId="0" fontId="17" fillId="2" borderId="13" xfId="21" applyFont="1" applyFill="1" applyBorder="1" applyAlignment="1">
      <alignment vertical="center"/>
      <protection/>
    </xf>
    <xf numFmtId="0" fontId="17" fillId="2" borderId="14" xfId="21" applyFont="1" applyFill="1" applyBorder="1" applyAlignment="1">
      <alignment vertical="center" wrapText="1"/>
      <protection/>
    </xf>
    <xf numFmtId="0" fontId="17" fillId="2" borderId="0" xfId="26" applyFont="1" applyFill="1" applyBorder="1" applyAlignment="1">
      <alignment vertical="center"/>
      <protection/>
    </xf>
    <xf numFmtId="49" fontId="6" fillId="2" borderId="0" xfId="21" applyNumberFormat="1" applyFont="1" applyFill="1" applyBorder="1" applyAlignment="1">
      <alignment horizontal="left" vertical="center"/>
      <protection/>
    </xf>
    <xf numFmtId="0" fontId="17" fillId="2" borderId="0" xfId="21" applyFont="1" applyFill="1" applyBorder="1" applyAlignment="1">
      <alignment vertical="center"/>
      <protection/>
    </xf>
    <xf numFmtId="0" fontId="6" fillId="2" borderId="0" xfId="26" applyFont="1" applyFill="1" applyBorder="1" applyAlignment="1">
      <alignment vertical="center"/>
      <protection/>
    </xf>
    <xf numFmtId="0" fontId="17" fillId="2" borderId="15" xfId="21" applyFont="1" applyFill="1" applyBorder="1" applyAlignment="1">
      <alignment vertical="center"/>
      <protection/>
    </xf>
    <xf numFmtId="0" fontId="17" fillId="2" borderId="0" xfId="21" applyFont="1" applyFill="1" applyBorder="1" applyAlignment="1">
      <alignment vertical="center" wrapText="1"/>
      <protection/>
    </xf>
    <xf numFmtId="0" fontId="17" fillId="2" borderId="16" xfId="21" applyFont="1" applyFill="1" applyBorder="1" applyAlignment="1">
      <alignment vertical="center" wrapText="1"/>
      <protection/>
    </xf>
    <xf numFmtId="0" fontId="17" fillId="2" borderId="17" xfId="21" applyFont="1" applyFill="1" applyBorder="1" applyAlignment="1">
      <alignment vertical="center" wrapText="1"/>
      <protection/>
    </xf>
    <xf numFmtId="49" fontId="6" fillId="2" borderId="17" xfId="21" applyNumberFormat="1" applyFont="1" applyFill="1" applyBorder="1" applyAlignment="1">
      <alignment horizontal="center" vertical="center"/>
      <protection/>
    </xf>
    <xf numFmtId="49" fontId="6" fillId="2" borderId="17" xfId="21" applyNumberFormat="1" applyFont="1" applyFill="1" applyBorder="1" applyAlignment="1">
      <alignment horizontal="left" vertical="center"/>
      <protection/>
    </xf>
    <xf numFmtId="0" fontId="17" fillId="2" borderId="18" xfId="21" applyFont="1" applyFill="1" applyBorder="1" applyAlignment="1">
      <alignment vertical="center"/>
      <protection/>
    </xf>
    <xf numFmtId="0" fontId="17" fillId="2" borderId="0" xfId="21" applyFont="1" applyFill="1" applyBorder="1" applyAlignment="1">
      <alignment horizontal="center" vertical="center"/>
      <protection/>
    </xf>
    <xf numFmtId="0" fontId="6" fillId="2" borderId="15" xfId="26" applyFont="1" applyFill="1" applyBorder="1" applyAlignment="1">
      <alignment vertical="center"/>
      <protection/>
    </xf>
    <xf numFmtId="0" fontId="6" fillId="2" borderId="0" xfId="26" applyFont="1" applyFill="1" applyBorder="1" applyAlignment="1">
      <alignment horizontal="center" vertical="center"/>
      <protection/>
    </xf>
    <xf numFmtId="0" fontId="17" fillId="2" borderId="0" xfId="21" applyFont="1" applyFill="1" applyAlignment="1">
      <alignment horizontal="right" vertical="center"/>
      <protection/>
    </xf>
    <xf numFmtId="0" fontId="9" fillId="2" borderId="0" xfId="0" applyFont="1" applyFill="1" applyBorder="1" applyAlignment="1">
      <alignment vertical="center"/>
    </xf>
    <xf numFmtId="0" fontId="9" fillId="2" borderId="0" xfId="0" applyFont="1" applyFill="1" applyBorder="1" applyAlignment="1">
      <alignment vertical="center" wrapText="1"/>
    </xf>
    <xf numFmtId="49" fontId="16" fillId="2" borderId="0" xfId="20" applyNumberFormat="1" applyFont="1" applyFill="1" applyBorder="1" applyAlignment="1" applyProtection="1">
      <alignment horizontal="left" vertical="center"/>
      <protection/>
    </xf>
    <xf numFmtId="0" fontId="16" fillId="2" borderId="0" xfId="28" applyFont="1" applyFill="1" applyAlignment="1" applyProtection="1">
      <alignment vertical="center"/>
      <protection/>
    </xf>
    <xf numFmtId="0" fontId="39" fillId="0" borderId="0" xfId="0" applyFont="1" applyAlignment="1">
      <alignment vertical="center"/>
    </xf>
    <xf numFmtId="0" fontId="39" fillId="0" borderId="0" xfId="0" applyFont="1" applyAlignment="1">
      <alignment horizontal="center" vertical="center"/>
    </xf>
    <xf numFmtId="0" fontId="39" fillId="6" borderId="32" xfId="0" applyFont="1" applyFill="1" applyBorder="1" applyAlignment="1">
      <alignment horizontal="center" vertical="center"/>
    </xf>
    <xf numFmtId="0" fontId="39" fillId="0" borderId="32" xfId="0" applyFont="1" applyBorder="1" applyAlignment="1">
      <alignment vertical="center"/>
    </xf>
    <xf numFmtId="0" fontId="39" fillId="7" borderId="33" xfId="21" applyFont="1" applyFill="1" applyBorder="1" applyAlignment="1">
      <alignment horizontal="center" vertical="center"/>
      <protection/>
    </xf>
    <xf numFmtId="0" fontId="39" fillId="7" borderId="34" xfId="21" applyFont="1" applyFill="1" applyBorder="1" applyAlignment="1">
      <alignment horizontal="center" vertical="center"/>
      <protection/>
    </xf>
    <xf numFmtId="0" fontId="39" fillId="7" borderId="35" xfId="21" applyFont="1" applyFill="1" applyBorder="1" applyAlignment="1">
      <alignment horizontal="center" vertical="center"/>
      <protection/>
    </xf>
    <xf numFmtId="14" fontId="39" fillId="7" borderId="35" xfId="21" applyNumberFormat="1" applyFont="1" applyFill="1" applyBorder="1" applyAlignment="1">
      <alignment horizontal="center" vertical="center"/>
      <protection/>
    </xf>
    <xf numFmtId="0" fontId="43" fillId="7" borderId="30" xfId="31" applyFont="1" applyFill="1" applyBorder="1" applyAlignment="1">
      <alignment horizontal="center" vertical="center"/>
    </xf>
    <xf numFmtId="0" fontId="39" fillId="7" borderId="30" xfId="0" applyFont="1" applyFill="1" applyBorder="1" applyAlignment="1">
      <alignment vertical="center"/>
    </xf>
    <xf numFmtId="0" fontId="39" fillId="7" borderId="30" xfId="0" applyFont="1" applyFill="1" applyBorder="1" applyAlignment="1">
      <alignment horizontal="center" vertical="center"/>
    </xf>
    <xf numFmtId="0" fontId="39" fillId="0" borderId="32" xfId="0" applyFont="1" applyBorder="1" applyAlignment="1">
      <alignment horizontal="center" vertical="center"/>
    </xf>
    <xf numFmtId="0" fontId="44" fillId="0" borderId="0" xfId="0" applyFont="1" applyAlignment="1">
      <alignment vertical="center"/>
    </xf>
    <xf numFmtId="49" fontId="45" fillId="2" borderId="0" xfId="0" applyNumberFormat="1" applyFont="1" applyFill="1" applyBorder="1" applyAlignment="1" applyProtection="1">
      <alignment horizontal="center" vertical="center"/>
      <protection/>
    </xf>
    <xf numFmtId="49" fontId="44" fillId="2" borderId="0" xfId="0" applyNumberFormat="1" applyFont="1" applyFill="1" applyBorder="1" applyAlignment="1" applyProtection="1">
      <alignment horizontal="left" vertical="center"/>
      <protection/>
    </xf>
    <xf numFmtId="49" fontId="45" fillId="2" borderId="32" xfId="0" applyNumberFormat="1" applyFont="1" applyFill="1" applyBorder="1" applyAlignment="1" applyProtection="1">
      <alignment horizontal="center" vertical="center"/>
      <protection/>
    </xf>
    <xf numFmtId="0" fontId="39" fillId="7" borderId="30" xfId="31" applyFont="1" applyFill="1" applyBorder="1" applyAlignment="1">
      <alignment horizontal="center" vertical="center"/>
    </xf>
    <xf numFmtId="49" fontId="47" fillId="7" borderId="32" xfId="0" applyNumberFormat="1" applyFont="1" applyFill="1" applyBorder="1" applyAlignment="1" applyProtection="1">
      <alignment horizontal="center" vertical="center"/>
      <protection/>
    </xf>
    <xf numFmtId="0" fontId="39" fillId="6" borderId="32" xfId="0" applyFont="1" applyFill="1" applyBorder="1" applyAlignment="1">
      <alignment horizontal="center" vertical="center"/>
    </xf>
    <xf numFmtId="0" fontId="49" fillId="2" borderId="0" xfId="0" applyNumberFormat="1" applyFont="1" applyFill="1" applyBorder="1" applyAlignment="1" applyProtection="1">
      <alignment horizontal="right" vertical="center"/>
      <protection/>
    </xf>
    <xf numFmtId="49" fontId="39" fillId="2" borderId="0" xfId="27" applyNumberFormat="1" applyFont="1" applyFill="1" applyBorder="1" applyAlignment="1" applyProtection="1">
      <alignment vertical="center" wrapText="1"/>
      <protection/>
    </xf>
    <xf numFmtId="49" fontId="10" fillId="2" borderId="0" xfId="0" applyNumberFormat="1" applyFont="1" applyFill="1" applyBorder="1" applyAlignment="1" applyProtection="1">
      <alignment horizontal="center" vertical="center"/>
      <protection locked="0"/>
    </xf>
    <xf numFmtId="0" fontId="27" fillId="2" borderId="0" xfId="27" applyNumberFormat="1" applyFont="1" applyFill="1" applyBorder="1" applyAlignment="1" applyProtection="1">
      <alignment vertical="center"/>
      <protection/>
    </xf>
    <xf numFmtId="0" fontId="50" fillId="0" borderId="0" xfId="32" applyFont="1" applyAlignment="1">
      <alignment vertical="center"/>
      <protection/>
    </xf>
    <xf numFmtId="0" fontId="51" fillId="0" borderId="0" xfId="32" applyFont="1" applyAlignment="1">
      <alignment vertical="center"/>
      <protection/>
    </xf>
    <xf numFmtId="0" fontId="39" fillId="0" borderId="0" xfId="32" applyFont="1" applyAlignment="1">
      <alignment vertical="center"/>
      <protection/>
    </xf>
    <xf numFmtId="0" fontId="39" fillId="0" borderId="36" xfId="32" applyFont="1" applyBorder="1" applyAlignment="1">
      <alignment vertical="center"/>
      <protection/>
    </xf>
    <xf numFmtId="0" fontId="10" fillId="2" borderId="25" xfId="0" applyFont="1" applyFill="1" applyBorder="1" applyAlignment="1" applyProtection="1">
      <alignment vertical="center"/>
      <protection/>
    </xf>
    <xf numFmtId="0" fontId="10" fillId="2" borderId="37" xfId="0" applyFont="1" applyFill="1" applyBorder="1" applyAlignment="1" applyProtection="1">
      <alignment vertical="center"/>
      <protection/>
    </xf>
    <xf numFmtId="0" fontId="10" fillId="2" borderId="20" xfId="0" applyFont="1" applyFill="1" applyBorder="1" applyAlignment="1" applyProtection="1">
      <alignment vertical="center"/>
      <protection/>
    </xf>
    <xf numFmtId="0" fontId="16" fillId="2" borderId="0" xfId="0" applyFont="1" applyFill="1" applyAlignment="1" applyProtection="1">
      <alignment vertical="center"/>
      <protection/>
    </xf>
    <xf numFmtId="0" fontId="16" fillId="0" borderId="0" xfId="0" applyFont="1" applyAlignment="1" applyProtection="1">
      <alignment vertical="center"/>
      <protection/>
    </xf>
    <xf numFmtId="0" fontId="12" fillId="2" borderId="38" xfId="0" applyFont="1" applyFill="1" applyBorder="1" applyAlignment="1" applyProtection="1">
      <alignment vertical="center"/>
      <protection/>
    </xf>
    <xf numFmtId="0" fontId="12" fillId="2" borderId="39" xfId="0" applyFont="1" applyFill="1" applyBorder="1" applyAlignment="1" applyProtection="1">
      <alignment vertical="center"/>
      <protection/>
    </xf>
    <xf numFmtId="0" fontId="53" fillId="2" borderId="0" xfId="0" applyFont="1" applyFill="1" applyAlignment="1">
      <alignment vertical="center"/>
    </xf>
    <xf numFmtId="49" fontId="20" fillId="0" borderId="0" xfId="27" applyNumberFormat="1" applyFont="1" applyAlignment="1" applyProtection="1">
      <alignment vertical="center"/>
      <protection/>
    </xf>
    <xf numFmtId="0" fontId="52" fillId="0" borderId="0" xfId="32" applyFont="1" applyAlignment="1">
      <alignment vertical="center"/>
      <protection/>
    </xf>
    <xf numFmtId="0" fontId="54" fillId="0" borderId="0" xfId="32" applyFont="1" applyAlignment="1">
      <alignment vertical="center"/>
      <protection/>
    </xf>
    <xf numFmtId="0" fontId="55" fillId="0" borderId="0" xfId="32" applyFont="1" applyAlignment="1">
      <alignment horizontal="center" vertical="center"/>
      <protection/>
    </xf>
    <xf numFmtId="0" fontId="56" fillId="0" borderId="0" xfId="32" applyFont="1" applyAlignment="1">
      <alignment horizontal="center" vertical="center"/>
      <protection/>
    </xf>
    <xf numFmtId="0" fontId="39" fillId="8" borderId="36" xfId="32" applyFont="1" applyFill="1" applyBorder="1" applyAlignment="1">
      <alignment vertical="center"/>
      <protection/>
    </xf>
    <xf numFmtId="0" fontId="46" fillId="0" borderId="40" xfId="32" applyFont="1" applyBorder="1" applyAlignment="1">
      <alignment vertical="center"/>
      <protection/>
    </xf>
    <xf numFmtId="0" fontId="46" fillId="0" borderId="41" xfId="32" applyFont="1" applyBorder="1" applyAlignment="1">
      <alignment vertical="center"/>
      <protection/>
    </xf>
    <xf numFmtId="0" fontId="46" fillId="8" borderId="41" xfId="32" applyFont="1" applyFill="1" applyBorder="1" applyAlignment="1">
      <alignment vertical="center"/>
      <protection/>
    </xf>
    <xf numFmtId="0" fontId="39" fillId="0" borderId="0" xfId="32" applyFont="1" applyBorder="1" applyAlignment="1">
      <alignment vertical="center"/>
      <protection/>
    </xf>
    <xf numFmtId="0" fontId="39" fillId="0" borderId="36" xfId="32" applyFont="1" applyFill="1" applyBorder="1" applyAlignment="1">
      <alignment vertical="center"/>
      <protection/>
    </xf>
    <xf numFmtId="0" fontId="46" fillId="0" borderId="40" xfId="32" applyFont="1" applyFill="1" applyBorder="1" applyAlignment="1">
      <alignment vertical="center"/>
      <protection/>
    </xf>
    <xf numFmtId="0" fontId="46" fillId="0" borderId="41" xfId="32" applyFont="1" applyFill="1" applyBorder="1" applyAlignment="1">
      <alignment vertical="center"/>
      <protection/>
    </xf>
    <xf numFmtId="0" fontId="46" fillId="0" borderId="0" xfId="32" applyFont="1" applyFill="1" applyAlignment="1">
      <alignment vertical="center"/>
      <protection/>
    </xf>
    <xf numFmtId="0" fontId="52" fillId="0" borderId="0" xfId="32" applyFont="1" applyFill="1" applyAlignment="1">
      <alignment vertical="center"/>
      <protection/>
    </xf>
    <xf numFmtId="0" fontId="46" fillId="0" borderId="0" xfId="32" applyFont="1" applyAlignment="1">
      <alignment vertical="center"/>
      <protection/>
    </xf>
    <xf numFmtId="49" fontId="10" fillId="2" borderId="0" xfId="0" applyNumberFormat="1" applyFont="1" applyFill="1" applyBorder="1" applyAlignment="1" applyProtection="1">
      <alignment horizontal="center" vertical="center"/>
      <protection locked="0"/>
    </xf>
    <xf numFmtId="49" fontId="6" fillId="0" borderId="0" xfId="21" applyNumberFormat="1" applyFont="1" applyAlignment="1">
      <alignment vertical="center"/>
      <protection/>
    </xf>
    <xf numFmtId="0" fontId="6" fillId="0" borderId="0" xfId="22" applyFont="1" applyBorder="1" applyAlignment="1">
      <alignment vertical="center"/>
      <protection/>
    </xf>
    <xf numFmtId="0" fontId="6" fillId="0" borderId="0" xfId="22" applyFont="1" applyAlignment="1">
      <alignment vertical="center"/>
      <protection/>
    </xf>
    <xf numFmtId="0" fontId="0" fillId="0" borderId="0" xfId="22">
      <alignment/>
      <protection/>
    </xf>
    <xf numFmtId="0" fontId="17" fillId="2" borderId="42" xfId="21" applyFont="1" applyFill="1" applyBorder="1" applyAlignment="1">
      <alignment vertical="center"/>
      <protection/>
    </xf>
    <xf numFmtId="0" fontId="17" fillId="2" borderId="43" xfId="21" applyFont="1" applyFill="1" applyBorder="1" applyAlignment="1">
      <alignment vertical="center"/>
      <protection/>
    </xf>
    <xf numFmtId="0" fontId="6" fillId="0" borderId="0" xfId="21" applyFont="1" applyAlignment="1">
      <alignment vertical="center"/>
      <protection/>
    </xf>
    <xf numFmtId="49" fontId="6" fillId="0" borderId="0" xfId="21" applyNumberFormat="1" applyFont="1" applyBorder="1" applyAlignment="1">
      <alignment horizontal="left" vertical="center"/>
      <protection/>
    </xf>
    <xf numFmtId="0" fontId="17" fillId="2" borderId="44" xfId="21" applyFont="1" applyFill="1" applyBorder="1" applyAlignment="1">
      <alignment vertical="center"/>
      <protection/>
    </xf>
    <xf numFmtId="0" fontId="17" fillId="2" borderId="45" xfId="21" applyFont="1" applyFill="1" applyBorder="1" applyAlignment="1">
      <alignment vertical="center"/>
      <protection/>
    </xf>
    <xf numFmtId="0" fontId="17" fillId="2" borderId="46" xfId="21" applyFont="1" applyFill="1" applyBorder="1" applyAlignment="1">
      <alignment vertical="center"/>
      <protection/>
    </xf>
    <xf numFmtId="0" fontId="17" fillId="2" borderId="0" xfId="21" applyFont="1" applyFill="1" applyBorder="1" applyAlignment="1">
      <alignment horizontal="right" vertical="center"/>
      <protection/>
    </xf>
    <xf numFmtId="0" fontId="17" fillId="2" borderId="47" xfId="21" applyFont="1" applyFill="1" applyBorder="1" applyAlignment="1">
      <alignment vertical="center"/>
      <protection/>
    </xf>
    <xf numFmtId="0" fontId="17" fillId="2" borderId="48" xfId="21" applyFont="1" applyFill="1" applyBorder="1" applyAlignment="1">
      <alignment vertical="center"/>
      <protection/>
    </xf>
    <xf numFmtId="0" fontId="17" fillId="2" borderId="49" xfId="21" applyFont="1" applyFill="1" applyBorder="1" applyAlignment="1">
      <alignment vertical="center"/>
      <protection/>
    </xf>
    <xf numFmtId="49" fontId="6" fillId="0" borderId="0" xfId="22" applyNumberFormat="1" applyFont="1" applyBorder="1" applyAlignment="1">
      <alignment horizontal="center" vertical="center"/>
      <protection/>
    </xf>
    <xf numFmtId="0" fontId="19" fillId="2" borderId="19" xfId="0" applyFont="1" applyFill="1" applyBorder="1" applyAlignment="1" applyProtection="1">
      <alignment horizontal="left" vertical="center" wrapText="1" readingOrder="1"/>
      <protection/>
    </xf>
    <xf numFmtId="0" fontId="12" fillId="2" borderId="0" xfId="0" applyFont="1" applyFill="1" applyBorder="1" applyAlignment="1" applyProtection="1">
      <alignment horizontal="left" vertical="center"/>
      <protection/>
    </xf>
    <xf numFmtId="0" fontId="12" fillId="2" borderId="0" xfId="0"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xf>
    <xf numFmtId="49" fontId="10" fillId="0" borderId="0" xfId="0" applyNumberFormat="1" applyFont="1" applyFill="1" applyBorder="1" applyAlignment="1">
      <alignment horizontal="center" vertical="center"/>
    </xf>
    <xf numFmtId="0" fontId="30"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2" fillId="2" borderId="6" xfId="0" applyFont="1" applyFill="1" applyBorder="1" applyAlignment="1" applyProtection="1">
      <alignment vertical="center"/>
      <protection/>
    </xf>
    <xf numFmtId="0" fontId="15" fillId="2" borderId="0" xfId="0" applyFont="1" applyFill="1" applyBorder="1" applyAlignment="1" applyProtection="1">
      <alignment vertical="center"/>
      <protection/>
    </xf>
    <xf numFmtId="0" fontId="12" fillId="2" borderId="8" xfId="0" applyFont="1" applyFill="1" applyBorder="1" applyAlignment="1" applyProtection="1">
      <alignment vertical="center"/>
      <protection/>
    </xf>
    <xf numFmtId="0" fontId="12" fillId="2" borderId="10" xfId="0" applyFont="1" applyFill="1" applyBorder="1" applyAlignment="1" applyProtection="1">
      <alignment vertical="center"/>
      <protection/>
    </xf>
    <xf numFmtId="0" fontId="12" fillId="2" borderId="3" xfId="0" applyFont="1" applyFill="1" applyBorder="1" applyAlignment="1" applyProtection="1">
      <alignment vertical="center"/>
      <protection/>
    </xf>
    <xf numFmtId="0" fontId="8" fillId="2" borderId="0" xfId="0" applyFont="1" applyFill="1" applyAlignment="1" applyProtection="1">
      <alignment vertical="center"/>
      <protection/>
    </xf>
    <xf numFmtId="0" fontId="10" fillId="2" borderId="16" xfId="0" applyFont="1" applyFill="1" applyBorder="1" applyAlignment="1" applyProtection="1">
      <alignment vertical="center"/>
      <protection/>
    </xf>
    <xf numFmtId="0" fontId="10" fillId="2" borderId="17" xfId="0" applyFont="1" applyFill="1" applyBorder="1" applyAlignment="1" applyProtection="1">
      <alignment vertical="center"/>
      <protection/>
    </xf>
    <xf numFmtId="0" fontId="10" fillId="2" borderId="18" xfId="0" applyFont="1" applyFill="1" applyBorder="1" applyAlignment="1" applyProtection="1">
      <alignment vertical="center"/>
      <protection/>
    </xf>
    <xf numFmtId="0" fontId="8" fillId="2" borderId="16"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6" xfId="0" applyFont="1" applyFill="1" applyBorder="1" applyAlignment="1" applyProtection="1">
      <alignment vertical="center"/>
      <protection/>
    </xf>
    <xf numFmtId="0" fontId="10" fillId="2" borderId="0" xfId="0" applyFont="1" applyFill="1" applyAlignment="1" applyProtection="1">
      <alignment vertical="center"/>
      <protection/>
    </xf>
    <xf numFmtId="0" fontId="10" fillId="2" borderId="14" xfId="0" applyFont="1" applyFill="1" applyBorder="1" applyAlignment="1" applyProtection="1">
      <alignment vertical="center"/>
      <protection/>
    </xf>
    <xf numFmtId="0" fontId="10" fillId="2" borderId="0" xfId="0" applyFont="1" applyFill="1" applyBorder="1" applyAlignment="1" applyProtection="1">
      <alignment horizontal="center" vertical="center"/>
      <protection/>
    </xf>
    <xf numFmtId="0" fontId="8" fillId="2" borderId="15" xfId="0" applyFont="1" applyFill="1" applyBorder="1" applyAlignment="1" applyProtection="1">
      <alignment vertical="center"/>
      <protection/>
    </xf>
    <xf numFmtId="49" fontId="13" fillId="2" borderId="17" xfId="0" applyNumberFormat="1" applyFont="1" applyFill="1" applyBorder="1" applyAlignment="1" applyProtection="1">
      <alignment horizontal="left" vertical="center"/>
      <protection/>
    </xf>
    <xf numFmtId="49" fontId="10" fillId="2" borderId="7" xfId="0" applyNumberFormat="1" applyFont="1" applyFill="1" applyBorder="1" applyAlignment="1" applyProtection="1">
      <alignment horizontal="center" vertical="center"/>
      <protection/>
    </xf>
    <xf numFmtId="49" fontId="10" fillId="2" borderId="0" xfId="0" applyNumberFormat="1" applyFont="1" applyFill="1" applyBorder="1" applyAlignment="1" applyProtection="1">
      <alignment horizontal="center" vertical="center"/>
      <protection locked="0"/>
    </xf>
    <xf numFmtId="0" fontId="10" fillId="2" borderId="0" xfId="20" applyFont="1" applyFill="1" applyBorder="1" applyAlignment="1" applyProtection="1">
      <alignment vertical="center"/>
      <protection/>
    </xf>
    <xf numFmtId="0" fontId="10" fillId="2" borderId="0" xfId="20" applyFont="1" applyFill="1" applyBorder="1" applyAlignment="1" applyProtection="1">
      <alignment horizontal="left" vertical="center"/>
      <protection/>
    </xf>
    <xf numFmtId="0" fontId="10" fillId="2" borderId="12" xfId="0" applyFont="1" applyFill="1" applyBorder="1" applyAlignment="1" applyProtection="1">
      <alignment vertical="center"/>
      <protection/>
    </xf>
    <xf numFmtId="49" fontId="10" fillId="2" borderId="0" xfId="0" applyNumberFormat="1" applyFont="1" applyFill="1" applyBorder="1" applyAlignment="1" applyProtection="1">
      <alignment horizontal="center" vertical="center"/>
      <protection/>
    </xf>
    <xf numFmtId="49" fontId="31" fillId="2" borderId="0" xfId="27" applyNumberFormat="1" applyFont="1" applyFill="1" applyAlignment="1" applyProtection="1">
      <alignment vertical="center"/>
      <protection/>
    </xf>
    <xf numFmtId="0" fontId="39" fillId="0" borderId="50" xfId="32" applyFont="1" applyBorder="1" applyAlignment="1">
      <alignment vertical="center"/>
      <protection/>
    </xf>
    <xf numFmtId="0" fontId="39" fillId="0" borderId="41" xfId="32" applyFont="1" applyBorder="1" applyAlignment="1">
      <alignment vertical="center"/>
      <protection/>
    </xf>
    <xf numFmtId="0" fontId="39" fillId="8" borderId="50" xfId="32" applyFont="1" applyFill="1" applyBorder="1" applyAlignment="1">
      <alignment vertical="center"/>
      <protection/>
    </xf>
    <xf numFmtId="49" fontId="39" fillId="0" borderId="41" xfId="32" applyNumberFormat="1" applyFont="1" applyBorder="1" applyAlignment="1">
      <alignment vertical="center"/>
      <protection/>
    </xf>
    <xf numFmtId="49" fontId="6" fillId="0" borderId="51" xfId="0" applyNumberFormat="1" applyFont="1" applyBorder="1" applyAlignment="1" applyProtection="1">
      <alignment horizontal="left" vertical="center"/>
      <protection locked="0"/>
    </xf>
    <xf numFmtId="49" fontId="6" fillId="0" borderId="52" xfId="0" applyNumberFormat="1" applyFont="1" applyBorder="1" applyAlignment="1" applyProtection="1">
      <alignment horizontal="left" vertical="center"/>
      <protection locked="0"/>
    </xf>
    <xf numFmtId="49" fontId="2" fillId="3" borderId="51" xfId="0" applyNumberFormat="1" applyFont="1" applyFill="1" applyBorder="1" applyAlignment="1" applyProtection="1">
      <alignment horizontal="center" vertical="center"/>
      <protection/>
    </xf>
    <xf numFmtId="49" fontId="2" fillId="3" borderId="52" xfId="0" applyNumberFormat="1" applyFont="1" applyFill="1" applyBorder="1" applyAlignment="1" applyProtection="1">
      <alignment horizontal="center" vertical="center"/>
      <protection/>
    </xf>
    <xf numFmtId="0" fontId="9" fillId="2" borderId="32" xfId="28" applyFont="1" applyFill="1" applyBorder="1" applyAlignment="1" applyProtection="1">
      <alignment horizontal="center" vertical="center"/>
      <protection/>
    </xf>
    <xf numFmtId="0" fontId="8" fillId="2" borderId="32" xfId="28" applyFont="1" applyFill="1" applyBorder="1" applyAlignment="1" applyProtection="1">
      <alignment horizontal="center" vertical="center"/>
      <protection/>
    </xf>
    <xf numFmtId="0" fontId="9" fillId="3" borderId="19" xfId="28" applyFont="1" applyFill="1" applyBorder="1" applyAlignment="1" applyProtection="1">
      <alignment horizontal="center" vertical="center"/>
      <protection/>
    </xf>
    <xf numFmtId="0" fontId="9" fillId="3" borderId="53" xfId="28" applyFont="1" applyFill="1" applyBorder="1" applyAlignment="1" applyProtection="1">
      <alignment horizontal="center" vertical="center"/>
      <protection/>
    </xf>
    <xf numFmtId="49" fontId="5" fillId="2" borderId="16" xfId="27" applyNumberFormat="1" applyFont="1" applyFill="1" applyBorder="1" applyAlignment="1" applyProtection="1">
      <alignment horizontal="left" vertical="center"/>
      <protection locked="0"/>
    </xf>
    <xf numFmtId="49" fontId="5" fillId="2" borderId="17" xfId="27" applyNumberFormat="1" applyFont="1" applyFill="1" applyBorder="1" applyAlignment="1" applyProtection="1">
      <alignment horizontal="left" vertical="center"/>
      <protection locked="0"/>
    </xf>
    <xf numFmtId="49" fontId="5" fillId="2" borderId="18" xfId="27" applyNumberFormat="1" applyFont="1" applyFill="1" applyBorder="1" applyAlignment="1" applyProtection="1">
      <alignment horizontal="left" vertical="center"/>
      <protection locked="0"/>
    </xf>
    <xf numFmtId="49" fontId="11" fillId="2" borderId="0" xfId="28" applyNumberFormat="1" applyFont="1" applyFill="1" applyBorder="1" applyAlignment="1" applyProtection="1">
      <alignment horizontal="center" vertical="center"/>
      <protection/>
    </xf>
    <xf numFmtId="0" fontId="9" fillId="3" borderId="25" xfId="28" applyFont="1" applyFill="1" applyBorder="1" applyAlignment="1" applyProtection="1">
      <alignment horizontal="center" vertical="center"/>
      <protection/>
    </xf>
    <xf numFmtId="0" fontId="28" fillId="9" borderId="11" xfId="28" applyFont="1" applyFill="1" applyBorder="1" applyAlignment="1" applyProtection="1">
      <alignment horizontal="center" vertical="center"/>
      <protection locked="0"/>
    </xf>
    <xf numFmtId="0" fontId="28" fillId="9" borderId="12" xfId="28" applyFont="1" applyFill="1" applyBorder="1" applyAlignment="1" applyProtection="1">
      <alignment horizontal="center" vertical="center"/>
      <protection locked="0"/>
    </xf>
    <xf numFmtId="0" fontId="28" fillId="9" borderId="13" xfId="28" applyFont="1" applyFill="1" applyBorder="1" applyAlignment="1" applyProtection="1">
      <alignment horizontal="center" vertical="center"/>
      <protection locked="0"/>
    </xf>
    <xf numFmtId="0" fontId="28" fillId="9" borderId="14" xfId="28" applyFont="1" applyFill="1" applyBorder="1" applyAlignment="1" applyProtection="1">
      <alignment horizontal="center" vertical="center"/>
      <protection locked="0"/>
    </xf>
    <xf numFmtId="0" fontId="28" fillId="9" borderId="0" xfId="28" applyFont="1" applyFill="1" applyBorder="1" applyAlignment="1" applyProtection="1">
      <alignment horizontal="center" vertical="center"/>
      <protection locked="0"/>
    </xf>
    <xf numFmtId="0" fontId="28" fillId="9" borderId="15" xfId="28" applyFont="1" applyFill="1" applyBorder="1" applyAlignment="1" applyProtection="1">
      <alignment horizontal="center" vertical="center"/>
      <protection locked="0"/>
    </xf>
    <xf numFmtId="0" fontId="28" fillId="9" borderId="16" xfId="28" applyFont="1" applyFill="1" applyBorder="1" applyAlignment="1" applyProtection="1">
      <alignment horizontal="center" vertical="center"/>
      <protection locked="0"/>
    </xf>
    <xf numFmtId="0" fontId="28" fillId="9" borderId="17" xfId="28" applyFont="1" applyFill="1" applyBorder="1" applyAlignment="1" applyProtection="1">
      <alignment horizontal="center" vertical="center"/>
      <protection locked="0"/>
    </xf>
    <xf numFmtId="0" fontId="28" fillId="9" borderId="18" xfId="28" applyFont="1" applyFill="1" applyBorder="1" applyAlignment="1" applyProtection="1">
      <alignment horizontal="center" vertical="center"/>
      <protection locked="0"/>
    </xf>
    <xf numFmtId="0" fontId="28" fillId="9" borderId="19" xfId="28" applyFont="1" applyFill="1" applyBorder="1" applyAlignment="1" applyProtection="1">
      <alignment horizontal="center" vertical="center"/>
      <protection locked="0"/>
    </xf>
    <xf numFmtId="49" fontId="13" fillId="3" borderId="16" xfId="27" applyNumberFormat="1" applyFont="1" applyFill="1" applyBorder="1" applyAlignment="1" applyProtection="1">
      <alignment horizontal="center" vertical="center" wrapText="1"/>
      <protection/>
    </xf>
    <xf numFmtId="49" fontId="13" fillId="3" borderId="17" xfId="27" applyNumberFormat="1" applyFont="1" applyFill="1" applyBorder="1" applyAlignment="1" applyProtection="1">
      <alignment horizontal="center" vertical="center" wrapText="1"/>
      <protection/>
    </xf>
    <xf numFmtId="49" fontId="13" fillId="3" borderId="25" xfId="27" applyNumberFormat="1" applyFont="1" applyFill="1" applyBorder="1" applyAlignment="1" applyProtection="1">
      <alignment horizontal="center" vertical="center" wrapText="1"/>
      <protection/>
    </xf>
    <xf numFmtId="49" fontId="13" fillId="3" borderId="37" xfId="27" applyNumberFormat="1" applyFont="1" applyFill="1" applyBorder="1" applyAlignment="1" applyProtection="1">
      <alignment horizontal="center" vertical="center" wrapText="1"/>
      <protection/>
    </xf>
    <xf numFmtId="49" fontId="13" fillId="3" borderId="25" xfId="27" applyNumberFormat="1" applyFont="1" applyFill="1" applyBorder="1" applyAlignment="1" applyProtection="1">
      <alignment horizontal="center" vertical="center"/>
      <protection/>
    </xf>
    <xf numFmtId="49" fontId="13" fillId="3" borderId="37" xfId="27" applyNumberFormat="1" applyFont="1" applyFill="1" applyBorder="1" applyAlignment="1" applyProtection="1">
      <alignment horizontal="center" vertical="center"/>
      <protection/>
    </xf>
    <xf numFmtId="49" fontId="13" fillId="3" borderId="20" xfId="27" applyNumberFormat="1" applyFont="1" applyFill="1" applyBorder="1" applyAlignment="1" applyProtection="1">
      <alignment horizontal="center" vertical="center"/>
      <protection/>
    </xf>
    <xf numFmtId="49" fontId="8" fillId="4" borderId="25" xfId="27" applyNumberFormat="1" applyFont="1" applyFill="1" applyBorder="1" applyAlignment="1" applyProtection="1">
      <alignment horizontal="center" vertical="center"/>
      <protection/>
    </xf>
    <xf numFmtId="49" fontId="8" fillId="4" borderId="37" xfId="27" applyNumberFormat="1" applyFont="1" applyFill="1" applyBorder="1" applyAlignment="1" applyProtection="1">
      <alignment horizontal="center" vertical="center"/>
      <protection/>
    </xf>
    <xf numFmtId="49" fontId="8" fillId="4" borderId="20" xfId="27" applyNumberFormat="1" applyFont="1" applyFill="1" applyBorder="1" applyAlignment="1" applyProtection="1">
      <alignment horizontal="center" vertical="center"/>
      <protection/>
    </xf>
    <xf numFmtId="49" fontId="2" fillId="3" borderId="19" xfId="27" applyNumberFormat="1" applyFont="1" applyFill="1" applyBorder="1" applyAlignment="1" applyProtection="1">
      <alignment horizontal="center" vertical="center"/>
      <protection/>
    </xf>
    <xf numFmtId="178" fontId="2" fillId="0" borderId="19" xfId="27" applyNumberFormat="1" applyFont="1" applyBorder="1" applyAlignment="1" applyProtection="1" quotePrefix="1">
      <alignment horizontal="center" vertical="center"/>
      <protection locked="0"/>
    </xf>
    <xf numFmtId="49" fontId="5" fillId="4" borderId="11" xfId="27" applyNumberFormat="1" applyFont="1" applyFill="1" applyBorder="1" applyAlignment="1" applyProtection="1">
      <alignment horizontal="center" vertical="center"/>
      <protection/>
    </xf>
    <xf numFmtId="49" fontId="5" fillId="4" borderId="12" xfId="27" applyNumberFormat="1" applyFont="1" applyFill="1" applyBorder="1" applyAlignment="1" applyProtection="1">
      <alignment horizontal="center" vertical="center"/>
      <protection/>
    </xf>
    <xf numFmtId="49" fontId="5" fillId="4" borderId="13" xfId="27" applyNumberFormat="1" applyFont="1" applyFill="1" applyBorder="1" applyAlignment="1" applyProtection="1">
      <alignment horizontal="center" vertical="center"/>
      <protection/>
    </xf>
    <xf numFmtId="49" fontId="5" fillId="4" borderId="16" xfId="27" applyNumberFormat="1" applyFont="1" applyFill="1" applyBorder="1" applyAlignment="1" applyProtection="1">
      <alignment horizontal="center" vertical="center"/>
      <protection/>
    </xf>
    <xf numFmtId="49" fontId="5" fillId="4" borderId="17" xfId="27" applyNumberFormat="1" applyFont="1" applyFill="1" applyBorder="1" applyAlignment="1" applyProtection="1">
      <alignment horizontal="center" vertical="center"/>
      <protection/>
    </xf>
    <xf numFmtId="49" fontId="5" fillId="4" borderId="18" xfId="27" applyNumberFormat="1" applyFont="1" applyFill="1" applyBorder="1" applyAlignment="1" applyProtection="1">
      <alignment horizontal="center" vertical="center"/>
      <protection/>
    </xf>
    <xf numFmtId="0" fontId="8" fillId="0" borderId="11" xfId="27" applyNumberFormat="1" applyFont="1" applyBorder="1" applyAlignment="1" applyProtection="1">
      <alignment horizontal="center" vertical="center"/>
      <protection locked="0"/>
    </xf>
    <xf numFmtId="0" fontId="8" fillId="0" borderId="12" xfId="27" applyNumberFormat="1" applyFont="1" applyBorder="1" applyAlignment="1" applyProtection="1">
      <alignment horizontal="center" vertical="center"/>
      <protection locked="0"/>
    </xf>
    <xf numFmtId="0" fontId="8" fillId="0" borderId="13" xfId="27" applyNumberFormat="1" applyFont="1" applyBorder="1" applyAlignment="1" applyProtection="1">
      <alignment horizontal="center" vertical="center"/>
      <protection locked="0"/>
    </xf>
    <xf numFmtId="0" fontId="8" fillId="0" borderId="16" xfId="27" applyNumberFormat="1" applyFont="1" applyBorder="1" applyAlignment="1" applyProtection="1">
      <alignment horizontal="center" vertical="center"/>
      <protection locked="0"/>
    </xf>
    <xf numFmtId="0" fontId="8" fillId="0" borderId="17" xfId="27" applyNumberFormat="1" applyFont="1" applyBorder="1" applyAlignment="1" applyProtection="1">
      <alignment horizontal="center" vertical="center"/>
      <protection locked="0"/>
    </xf>
    <xf numFmtId="0" fontId="8" fillId="0" borderId="18" xfId="27" applyNumberFormat="1" applyFont="1" applyBorder="1" applyAlignment="1" applyProtection="1">
      <alignment horizontal="center" vertical="center"/>
      <protection locked="0"/>
    </xf>
    <xf numFmtId="49" fontId="8" fillId="0" borderId="25" xfId="27" applyNumberFormat="1" applyFont="1" applyBorder="1" applyAlignment="1" applyProtection="1">
      <alignment horizontal="left" vertical="center"/>
      <protection locked="0"/>
    </xf>
    <xf numFmtId="49" fontId="8" fillId="0" borderId="37" xfId="27" applyNumberFormat="1" applyFont="1" applyBorder="1" applyAlignment="1" applyProtection="1">
      <alignment horizontal="left" vertical="center"/>
      <protection locked="0"/>
    </xf>
    <xf numFmtId="49" fontId="8" fillId="0" borderId="20" xfId="27" applyNumberFormat="1" applyFont="1" applyBorder="1" applyAlignment="1" applyProtection="1">
      <alignment horizontal="left" vertical="center"/>
      <protection locked="0"/>
    </xf>
    <xf numFmtId="49" fontId="8" fillId="0" borderId="11" xfId="27" applyNumberFormat="1" applyFont="1" applyBorder="1" applyAlignment="1" applyProtection="1">
      <alignment horizontal="left" vertical="center"/>
      <protection locked="0"/>
    </xf>
    <xf numFmtId="49" fontId="8" fillId="0" borderId="12" xfId="27" applyNumberFormat="1" applyFont="1" applyBorder="1" applyAlignment="1" applyProtection="1">
      <alignment horizontal="left" vertical="center"/>
      <protection locked="0"/>
    </xf>
    <xf numFmtId="49" fontId="8" fillId="0" borderId="13" xfId="27" applyNumberFormat="1" applyFont="1" applyBorder="1" applyAlignment="1" applyProtection="1">
      <alignment horizontal="left" vertical="center"/>
      <protection locked="0"/>
    </xf>
    <xf numFmtId="49" fontId="8" fillId="0" borderId="16" xfId="27" applyNumberFormat="1" applyFont="1" applyBorder="1" applyAlignment="1" applyProtection="1">
      <alignment horizontal="left" vertical="center"/>
      <protection locked="0"/>
    </xf>
    <xf numFmtId="49" fontId="8" fillId="0" borderId="17" xfId="27" applyNumberFormat="1" applyFont="1" applyBorder="1" applyAlignment="1" applyProtection="1">
      <alignment horizontal="left" vertical="center"/>
      <protection locked="0"/>
    </xf>
    <xf numFmtId="49" fontId="8" fillId="0" borderId="18" xfId="27" applyNumberFormat="1" applyFont="1" applyBorder="1" applyAlignment="1" applyProtection="1">
      <alignment horizontal="left" vertical="center"/>
      <protection locked="0"/>
    </xf>
    <xf numFmtId="49" fontId="8" fillId="0" borderId="25" xfId="27" applyNumberFormat="1" applyFont="1" applyBorder="1" applyAlignment="1" applyProtection="1">
      <alignment horizontal="center" vertical="center"/>
      <protection locked="0"/>
    </xf>
    <xf numFmtId="49" fontId="8" fillId="0" borderId="37" xfId="27" applyNumberFormat="1" applyFont="1" applyBorder="1" applyAlignment="1" applyProtection="1">
      <alignment horizontal="center" vertical="center"/>
      <protection locked="0"/>
    </xf>
    <xf numFmtId="49" fontId="8" fillId="0" borderId="20" xfId="27" applyNumberFormat="1" applyFont="1" applyBorder="1" applyAlignment="1" applyProtection="1">
      <alignment horizontal="center" vertical="center"/>
      <protection locked="0"/>
    </xf>
    <xf numFmtId="49" fontId="13" fillId="0" borderId="25" xfId="27" applyNumberFormat="1" applyFont="1" applyBorder="1" applyAlignment="1" applyProtection="1">
      <alignment horizontal="left" vertical="center" wrapText="1"/>
      <protection locked="0"/>
    </xf>
    <xf numFmtId="49" fontId="13" fillId="0" borderId="37" xfId="27" applyNumberFormat="1" applyFont="1" applyBorder="1" applyAlignment="1" applyProtection="1">
      <alignment horizontal="left" vertical="center" wrapText="1"/>
      <protection locked="0"/>
    </xf>
    <xf numFmtId="49" fontId="13" fillId="0" borderId="20" xfId="27" applyNumberFormat="1" applyFont="1" applyBorder="1" applyAlignment="1" applyProtection="1">
      <alignment horizontal="left" vertical="center" wrapText="1"/>
      <protection locked="0"/>
    </xf>
    <xf numFmtId="49" fontId="5" fillId="3" borderId="25" xfId="27" applyNumberFormat="1" applyFont="1" applyFill="1" applyBorder="1" applyAlignment="1" applyProtection="1">
      <alignment horizontal="left" vertical="center" wrapText="1"/>
      <protection/>
    </xf>
    <xf numFmtId="49" fontId="5" fillId="3" borderId="37" xfId="27" applyNumberFormat="1" applyFont="1" applyFill="1" applyBorder="1" applyAlignment="1" applyProtection="1">
      <alignment horizontal="left" vertical="center" wrapText="1"/>
      <protection/>
    </xf>
    <xf numFmtId="49" fontId="5" fillId="3" borderId="20" xfId="27" applyNumberFormat="1" applyFont="1" applyFill="1" applyBorder="1" applyAlignment="1" applyProtection="1">
      <alignment horizontal="left" vertical="center" wrapText="1"/>
      <protection/>
    </xf>
    <xf numFmtId="49" fontId="5" fillId="3" borderId="11" xfId="27" applyNumberFormat="1" applyFont="1" applyFill="1" applyBorder="1" applyAlignment="1" applyProtection="1">
      <alignment horizontal="center" vertical="center" wrapText="1"/>
      <protection/>
    </xf>
    <xf numFmtId="49" fontId="5" fillId="3" borderId="12" xfId="27" applyNumberFormat="1" applyFont="1" applyFill="1" applyBorder="1" applyAlignment="1" applyProtection="1">
      <alignment horizontal="center" vertical="center" wrapText="1"/>
      <protection/>
    </xf>
    <xf numFmtId="49" fontId="5" fillId="3" borderId="13" xfId="27" applyNumberFormat="1" applyFont="1" applyFill="1" applyBorder="1" applyAlignment="1" applyProtection="1">
      <alignment horizontal="center" vertical="center" wrapText="1"/>
      <protection/>
    </xf>
    <xf numFmtId="49" fontId="5" fillId="3" borderId="14" xfId="27" applyNumberFormat="1" applyFont="1" applyFill="1" applyBorder="1" applyAlignment="1" applyProtection="1">
      <alignment horizontal="center" vertical="center" wrapText="1"/>
      <protection/>
    </xf>
    <xf numFmtId="49" fontId="5" fillId="3" borderId="0" xfId="27" applyNumberFormat="1" applyFont="1" applyFill="1" applyBorder="1" applyAlignment="1" applyProtection="1">
      <alignment horizontal="center" vertical="center" wrapText="1"/>
      <protection/>
    </xf>
    <xf numFmtId="49" fontId="5" fillId="3" borderId="15" xfId="27" applyNumberFormat="1" applyFont="1" applyFill="1" applyBorder="1" applyAlignment="1" applyProtection="1">
      <alignment horizontal="center" vertical="center" wrapText="1"/>
      <protection/>
    </xf>
    <xf numFmtId="49" fontId="5" fillId="3" borderId="16" xfId="27" applyNumberFormat="1" applyFont="1" applyFill="1" applyBorder="1" applyAlignment="1" applyProtection="1">
      <alignment horizontal="center" vertical="center" wrapText="1"/>
      <protection/>
    </xf>
    <xf numFmtId="49" fontId="5" fillId="3" borderId="17" xfId="27" applyNumberFormat="1" applyFont="1" applyFill="1" applyBorder="1" applyAlignment="1" applyProtection="1">
      <alignment horizontal="center" vertical="center" wrapText="1"/>
      <protection/>
    </xf>
    <xf numFmtId="49" fontId="5" fillId="3" borderId="18" xfId="27" applyNumberFormat="1" applyFont="1" applyFill="1" applyBorder="1" applyAlignment="1" applyProtection="1">
      <alignment horizontal="center" vertical="center" wrapText="1"/>
      <protection/>
    </xf>
    <xf numFmtId="49" fontId="5" fillId="0" borderId="11" xfId="27" applyNumberFormat="1" applyFont="1" applyBorder="1" applyAlignment="1" applyProtection="1">
      <alignment horizontal="left" vertical="center"/>
      <protection locked="0"/>
    </xf>
    <xf numFmtId="49" fontId="5" fillId="0" borderId="12" xfId="27" applyNumberFormat="1" applyFont="1" applyBorder="1" applyAlignment="1" applyProtection="1">
      <alignment horizontal="left" vertical="center"/>
      <protection locked="0"/>
    </xf>
    <xf numFmtId="49" fontId="5" fillId="0" borderId="13" xfId="27" applyNumberFormat="1" applyFont="1" applyBorder="1" applyAlignment="1" applyProtection="1">
      <alignment horizontal="left" vertical="center"/>
      <protection locked="0"/>
    </xf>
    <xf numFmtId="49" fontId="5" fillId="0" borderId="14" xfId="27" applyNumberFormat="1" applyFont="1" applyBorder="1" applyAlignment="1" applyProtection="1">
      <alignment horizontal="left" vertical="center"/>
      <protection locked="0"/>
    </xf>
    <xf numFmtId="49" fontId="5" fillId="0" borderId="0" xfId="27" applyNumberFormat="1" applyFont="1" applyBorder="1" applyAlignment="1" applyProtection="1">
      <alignment horizontal="left" vertical="center"/>
      <protection locked="0"/>
    </xf>
    <xf numFmtId="49" fontId="5" fillId="0" borderId="15" xfId="27" applyNumberFormat="1" applyFont="1" applyBorder="1" applyAlignment="1" applyProtection="1">
      <alignment horizontal="left" vertical="center"/>
      <protection locked="0"/>
    </xf>
    <xf numFmtId="49" fontId="5" fillId="0" borderId="16" xfId="27" applyNumberFormat="1" applyFont="1" applyBorder="1" applyAlignment="1" applyProtection="1">
      <alignment horizontal="left" vertical="center"/>
      <protection locked="0"/>
    </xf>
    <xf numFmtId="49" fontId="5" fillId="0" borderId="17" xfId="27" applyNumberFormat="1" applyFont="1" applyBorder="1" applyAlignment="1" applyProtection="1">
      <alignment horizontal="left" vertical="center"/>
      <protection locked="0"/>
    </xf>
    <xf numFmtId="49" fontId="5" fillId="0" borderId="18" xfId="27" applyNumberFormat="1" applyFont="1" applyBorder="1" applyAlignment="1" applyProtection="1">
      <alignment horizontal="left" vertical="center"/>
      <protection locked="0"/>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54" xfId="0" applyFont="1" applyFill="1" applyBorder="1" applyAlignment="1">
      <alignment horizontal="left" vertical="top"/>
    </xf>
    <xf numFmtId="0" fontId="9" fillId="2" borderId="55" xfId="0" applyFont="1" applyFill="1" applyBorder="1" applyAlignment="1">
      <alignment horizontal="left" vertical="top"/>
    </xf>
    <xf numFmtId="0" fontId="9" fillId="2" borderId="56" xfId="0" applyFont="1" applyFill="1" applyBorder="1" applyAlignment="1">
      <alignment horizontal="left" vertical="top"/>
    </xf>
    <xf numFmtId="0" fontId="9" fillId="2" borderId="26" xfId="0" applyFont="1" applyFill="1" applyBorder="1" applyAlignment="1">
      <alignment horizontal="left" vertical="top"/>
    </xf>
    <xf numFmtId="0" fontId="9" fillId="2" borderId="0" xfId="0" applyFont="1" applyFill="1" applyBorder="1" applyAlignment="1">
      <alignment horizontal="left" vertical="top"/>
    </xf>
    <xf numFmtId="0" fontId="9" fillId="2" borderId="27" xfId="0" applyFont="1" applyFill="1" applyBorder="1" applyAlignment="1">
      <alignment horizontal="left" vertical="top"/>
    </xf>
    <xf numFmtId="0" fontId="9" fillId="2" borderId="28" xfId="0" applyFont="1" applyFill="1" applyBorder="1" applyAlignment="1">
      <alignment horizontal="left" vertical="top"/>
    </xf>
    <xf numFmtId="0" fontId="9" fillId="2" borderId="22" xfId="0" applyFont="1" applyFill="1" applyBorder="1" applyAlignment="1">
      <alignment horizontal="left" vertical="top"/>
    </xf>
    <xf numFmtId="0" fontId="9" fillId="2" borderId="29" xfId="0" applyFont="1" applyFill="1" applyBorder="1" applyAlignment="1">
      <alignment horizontal="left" vertical="top"/>
    </xf>
    <xf numFmtId="49" fontId="11" fillId="2" borderId="0" xfId="0" applyNumberFormat="1" applyFont="1" applyFill="1" applyBorder="1" applyAlignment="1">
      <alignment horizontal="center" vertical="center"/>
    </xf>
    <xf numFmtId="0" fontId="9" fillId="2" borderId="41"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9"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54" xfId="0" applyFont="1" applyFill="1" applyBorder="1" applyAlignment="1">
      <alignment horizontal="center" vertical="center"/>
    </xf>
    <xf numFmtId="0" fontId="9" fillId="2" borderId="41" xfId="0" applyFont="1" applyFill="1" applyBorder="1" applyAlignment="1">
      <alignment horizontal="left"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9" xfId="0" applyFont="1" applyFill="1" applyBorder="1" applyAlignment="1">
      <alignment horizontal="center" vertical="center"/>
    </xf>
    <xf numFmtId="0" fontId="9" fillId="2" borderId="41" xfId="0" applyFont="1" applyFill="1" applyBorder="1" applyAlignment="1">
      <alignment horizontal="left" vertical="top"/>
    </xf>
    <xf numFmtId="0" fontId="9" fillId="2" borderId="60" xfId="0" applyFont="1" applyFill="1" applyBorder="1" applyAlignment="1">
      <alignment horizontal="left" vertical="top"/>
    </xf>
    <xf numFmtId="0" fontId="16" fillId="9" borderId="57"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59"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0" borderId="41" xfId="0" applyFont="1" applyFill="1" applyBorder="1" applyAlignment="1">
      <alignment horizontal="center" vertical="center"/>
    </xf>
    <xf numFmtId="0" fontId="9" fillId="2" borderId="41" xfId="0" applyFont="1" applyFill="1" applyBorder="1" applyAlignment="1">
      <alignment horizontal="left" vertical="top"/>
    </xf>
    <xf numFmtId="0" fontId="9" fillId="2" borderId="60" xfId="0" applyFont="1" applyFill="1" applyBorder="1" applyAlignment="1">
      <alignment horizontal="left" vertical="top"/>
    </xf>
    <xf numFmtId="0" fontId="9" fillId="2" borderId="61" xfId="0" applyFont="1" applyFill="1" applyBorder="1" applyAlignment="1">
      <alignment horizontal="left" vertical="center"/>
    </xf>
    <xf numFmtId="0" fontId="9" fillId="2" borderId="41" xfId="0" applyFont="1" applyFill="1" applyBorder="1" applyAlignment="1">
      <alignment horizontal="left" vertical="center"/>
    </xf>
    <xf numFmtId="0" fontId="9" fillId="2" borderId="41" xfId="0" applyFont="1" applyFill="1" applyBorder="1" applyAlignment="1">
      <alignment horizontal="center" vertical="center"/>
    </xf>
    <xf numFmtId="0" fontId="9" fillId="2" borderId="41" xfId="0" applyFont="1" applyFill="1" applyBorder="1" applyAlignment="1">
      <alignment vertical="center"/>
    </xf>
    <xf numFmtId="0" fontId="9" fillId="2" borderId="61" xfId="0" applyFont="1" applyFill="1" applyBorder="1" applyAlignment="1">
      <alignment horizontal="center" vertical="center"/>
    </xf>
    <xf numFmtId="0" fontId="9" fillId="0" borderId="41" xfId="0" applyFont="1" applyFill="1" applyBorder="1" applyAlignment="1">
      <alignment horizontal="left" vertical="center" wrapText="1"/>
    </xf>
    <xf numFmtId="0" fontId="9" fillId="0" borderId="41" xfId="0" applyFont="1" applyFill="1" applyBorder="1" applyAlignment="1">
      <alignment horizontal="left" vertical="center"/>
    </xf>
    <xf numFmtId="0" fontId="9" fillId="0" borderId="41" xfId="0" applyFont="1" applyFill="1" applyBorder="1" applyAlignment="1">
      <alignment horizontal="left" vertical="top"/>
    </xf>
    <xf numFmtId="0" fontId="9" fillId="0" borderId="60" xfId="0" applyFont="1" applyFill="1" applyBorder="1" applyAlignment="1">
      <alignment horizontal="left" vertical="top"/>
    </xf>
    <xf numFmtId="0" fontId="9" fillId="2" borderId="57" xfId="0" applyFont="1" applyFill="1" applyBorder="1" applyAlignment="1">
      <alignment horizontal="left" vertical="top"/>
    </xf>
    <xf numFmtId="0" fontId="9" fillId="2" borderId="58" xfId="0" applyFont="1" applyFill="1" applyBorder="1" applyAlignment="1">
      <alignment horizontal="left" vertical="top"/>
    </xf>
    <xf numFmtId="0" fontId="9" fillId="2" borderId="59" xfId="0" applyFont="1" applyFill="1" applyBorder="1" applyAlignment="1">
      <alignment horizontal="left" vertical="top"/>
    </xf>
    <xf numFmtId="0" fontId="9" fillId="2" borderId="41" xfId="0" applyFont="1" applyFill="1" applyBorder="1" applyAlignment="1">
      <alignment horizontal="left" vertical="center" wrapText="1"/>
    </xf>
    <xf numFmtId="0" fontId="2" fillId="5" borderId="51" xfId="0" applyFont="1" applyFill="1" applyBorder="1" applyAlignment="1">
      <alignment horizontal="left" vertical="center" wrapText="1" readingOrder="1"/>
    </xf>
    <xf numFmtId="0" fontId="2" fillId="5" borderId="62" xfId="0" applyFont="1" applyFill="1" applyBorder="1" applyAlignment="1">
      <alignment horizontal="left" vertical="center" wrapText="1" readingOrder="1"/>
    </xf>
    <xf numFmtId="0" fontId="2" fillId="5" borderId="52" xfId="0" applyFont="1" applyFill="1" applyBorder="1" applyAlignment="1">
      <alignment horizontal="left" vertical="center" wrapText="1" readingOrder="1"/>
    </xf>
    <xf numFmtId="0" fontId="19" fillId="2" borderId="30" xfId="0" applyFont="1" applyFill="1" applyBorder="1" applyAlignment="1" applyProtection="1">
      <alignment horizontal="left" vertical="center" wrapText="1" readingOrder="1"/>
      <protection/>
    </xf>
    <xf numFmtId="0" fontId="19" fillId="2" borderId="63" xfId="0" applyFont="1" applyFill="1" applyBorder="1" applyAlignment="1" applyProtection="1">
      <alignment horizontal="left" vertical="center" wrapText="1" readingOrder="1"/>
      <protection/>
    </xf>
    <xf numFmtId="0" fontId="19" fillId="2" borderId="64" xfId="0" applyFont="1" applyFill="1" applyBorder="1" applyAlignment="1" applyProtection="1">
      <alignment horizontal="left" vertical="center" wrapText="1" readingOrder="1"/>
      <protection/>
    </xf>
    <xf numFmtId="0" fontId="19" fillId="2" borderId="32" xfId="0" applyFont="1" applyFill="1" applyBorder="1" applyAlignment="1" applyProtection="1">
      <alignment horizontal="left" vertical="center" wrapText="1" readingOrder="1"/>
      <protection/>
    </xf>
    <xf numFmtId="0" fontId="2" fillId="2" borderId="64" xfId="0" applyFont="1" applyFill="1" applyBorder="1" applyAlignment="1" applyProtection="1">
      <alignment horizontal="left" vertical="center" wrapText="1" readingOrder="1"/>
      <protection/>
    </xf>
    <xf numFmtId="0" fontId="2" fillId="2" borderId="32" xfId="0" applyFont="1" applyFill="1" applyBorder="1" applyAlignment="1" applyProtection="1">
      <alignment horizontal="left" vertical="center" wrapText="1" readingOrder="1"/>
      <protection/>
    </xf>
    <xf numFmtId="0" fontId="34" fillId="10" borderId="32" xfId="0" applyFont="1" applyFill="1" applyBorder="1" applyAlignment="1">
      <alignment horizontal="left" vertical="center" wrapText="1" readingOrder="1"/>
    </xf>
    <xf numFmtId="0" fontId="17" fillId="2" borderId="0" xfId="0" applyFont="1" applyFill="1" applyAlignment="1" applyProtection="1">
      <alignment horizontal="center" vertical="center"/>
      <protection/>
    </xf>
    <xf numFmtId="0" fontId="18" fillId="6" borderId="32" xfId="0" applyFont="1" applyFill="1" applyBorder="1" applyAlignment="1" applyProtection="1">
      <alignment horizontal="center" vertical="center" wrapText="1" readingOrder="1"/>
      <protection/>
    </xf>
    <xf numFmtId="0" fontId="18" fillId="6" borderId="30" xfId="0" applyFont="1" applyFill="1" applyBorder="1" applyAlignment="1" applyProtection="1">
      <alignment horizontal="center" vertical="center" wrapText="1" readingOrder="1"/>
      <protection/>
    </xf>
    <xf numFmtId="0" fontId="19" fillId="2" borderId="65" xfId="0" applyFont="1" applyFill="1" applyBorder="1" applyAlignment="1" applyProtection="1">
      <alignment horizontal="left" vertical="center" wrapText="1" readingOrder="1"/>
      <protection/>
    </xf>
    <xf numFmtId="0" fontId="37" fillId="5" borderId="32" xfId="0" applyFont="1" applyFill="1" applyBorder="1" applyAlignment="1">
      <alignment horizontal="left" vertical="center" wrapText="1" readingOrder="1"/>
    </xf>
    <xf numFmtId="0" fontId="19" fillId="5" borderId="32" xfId="0" applyFont="1" applyFill="1" applyBorder="1" applyAlignment="1">
      <alignment horizontal="left" vertical="center" wrapText="1" readingOrder="1"/>
    </xf>
    <xf numFmtId="0" fontId="2" fillId="5" borderId="30" xfId="0" applyFont="1" applyFill="1" applyBorder="1" applyAlignment="1">
      <alignment horizontal="left" vertical="center" wrapText="1" readingOrder="1"/>
    </xf>
    <xf numFmtId="0" fontId="2" fillId="5" borderId="63" xfId="0" applyFont="1" applyFill="1" applyBorder="1" applyAlignment="1">
      <alignment horizontal="left" vertical="center" wrapText="1" readingOrder="1"/>
    </xf>
    <xf numFmtId="0" fontId="2" fillId="10" borderId="30" xfId="0" applyFont="1" applyFill="1" applyBorder="1" applyAlignment="1">
      <alignment horizontal="left" vertical="center" wrapText="1" readingOrder="1"/>
    </xf>
    <xf numFmtId="0" fontId="2" fillId="10" borderId="63" xfId="0" applyFont="1" applyFill="1" applyBorder="1" applyAlignment="1">
      <alignment horizontal="left" vertical="center" wrapText="1" readingOrder="1"/>
    </xf>
    <xf numFmtId="0" fontId="2" fillId="10" borderId="64" xfId="0" applyFont="1" applyFill="1" applyBorder="1" applyAlignment="1">
      <alignment horizontal="left" vertical="center" wrapText="1" readingOrder="1"/>
    </xf>
    <xf numFmtId="49" fontId="36" fillId="2" borderId="66" xfId="0" applyNumberFormat="1" applyFont="1" applyFill="1" applyBorder="1" applyAlignment="1" applyProtection="1">
      <alignment horizontal="left" vertical="center" wrapText="1"/>
      <protection/>
    </xf>
    <xf numFmtId="49" fontId="36" fillId="2" borderId="67" xfId="0" applyNumberFormat="1" applyFont="1" applyFill="1" applyBorder="1" applyAlignment="1" applyProtection="1">
      <alignment horizontal="left" vertical="center"/>
      <protection/>
    </xf>
    <xf numFmtId="49" fontId="36" fillId="2" borderId="68" xfId="0" applyNumberFormat="1" applyFont="1" applyFill="1" applyBorder="1" applyAlignment="1" applyProtection="1">
      <alignment horizontal="left" vertical="center"/>
      <protection/>
    </xf>
    <xf numFmtId="49" fontId="2" fillId="2" borderId="37" xfId="27" applyNumberFormat="1" applyFont="1" applyFill="1" applyBorder="1" applyAlignment="1" applyProtection="1">
      <alignment horizontal="center" vertical="center"/>
      <protection/>
    </xf>
    <xf numFmtId="49" fontId="8" fillId="2" borderId="25" xfId="27" applyNumberFormat="1" applyFont="1" applyFill="1" applyBorder="1" applyAlignment="1" applyProtection="1">
      <alignment horizontal="right" vertical="center"/>
      <protection locked="0"/>
    </xf>
    <xf numFmtId="49" fontId="8" fillId="2" borderId="37" xfId="27" applyNumberFormat="1" applyFont="1" applyFill="1" applyBorder="1" applyAlignment="1" applyProtection="1">
      <alignment horizontal="right" vertical="center"/>
      <protection locked="0"/>
    </xf>
    <xf numFmtId="0" fontId="20" fillId="2" borderId="37" xfId="27" applyFont="1" applyFill="1" applyBorder="1" applyAlignment="1" applyProtection="1">
      <alignment horizontal="left" vertical="center"/>
      <protection/>
    </xf>
    <xf numFmtId="0" fontId="20" fillId="2" borderId="20" xfId="27" applyFont="1" applyFill="1" applyBorder="1" applyAlignment="1" applyProtection="1">
      <alignment horizontal="left" vertical="center"/>
      <protection/>
    </xf>
    <xf numFmtId="49" fontId="6" fillId="2" borderId="69" xfId="0" applyNumberFormat="1" applyFont="1" applyFill="1" applyBorder="1" applyAlignment="1" applyProtection="1">
      <alignment horizontal="left" vertical="center"/>
      <protection locked="0"/>
    </xf>
    <xf numFmtId="49" fontId="6" fillId="2" borderId="70" xfId="0" applyNumberFormat="1" applyFont="1" applyFill="1" applyBorder="1" applyAlignment="1" applyProtection="1">
      <alignment horizontal="left" vertical="center"/>
      <protection locked="0"/>
    </xf>
    <xf numFmtId="49" fontId="2" fillId="4" borderId="14" xfId="27" applyNumberFormat="1" applyFont="1" applyFill="1" applyBorder="1" applyAlignment="1" applyProtection="1">
      <alignment horizontal="center" vertical="center" wrapText="1"/>
      <protection/>
    </xf>
    <xf numFmtId="0" fontId="0" fillId="4" borderId="0" xfId="27" applyFont="1" applyFill="1" applyBorder="1" applyAlignment="1" applyProtection="1">
      <alignment horizontal="center" vertical="center" wrapText="1"/>
      <protection/>
    </xf>
    <xf numFmtId="0" fontId="0" fillId="4" borderId="15" xfId="27" applyFont="1" applyFill="1" applyBorder="1" applyAlignment="1" applyProtection="1">
      <alignment horizontal="center" vertical="center" wrapText="1"/>
      <protection/>
    </xf>
    <xf numFmtId="0" fontId="0" fillId="4" borderId="16" xfId="27" applyFont="1" applyFill="1" applyBorder="1" applyAlignment="1" applyProtection="1">
      <alignment horizontal="center" vertical="center" wrapText="1"/>
      <protection/>
    </xf>
    <xf numFmtId="0" fontId="0" fillId="4" borderId="17" xfId="27" applyFont="1" applyFill="1" applyBorder="1" applyAlignment="1" applyProtection="1">
      <alignment horizontal="center" vertical="center" wrapText="1"/>
      <protection/>
    </xf>
    <xf numFmtId="0" fontId="0" fillId="4" borderId="18" xfId="27" applyFont="1" applyFill="1" applyBorder="1" applyAlignment="1" applyProtection="1">
      <alignment horizontal="center" vertical="center" wrapText="1"/>
      <protection/>
    </xf>
    <xf numFmtId="49" fontId="6" fillId="4" borderId="11" xfId="27" applyNumberFormat="1" applyFont="1" applyFill="1" applyBorder="1" applyAlignment="1" applyProtection="1">
      <alignment horizontal="center" vertical="center"/>
      <protection/>
    </xf>
    <xf numFmtId="49" fontId="6" fillId="4" borderId="12" xfId="27" applyNumberFormat="1" applyFont="1" applyFill="1" applyBorder="1" applyAlignment="1" applyProtection="1">
      <alignment horizontal="center" vertical="center"/>
      <protection/>
    </xf>
    <xf numFmtId="49" fontId="6" fillId="4" borderId="13" xfId="27" applyNumberFormat="1" applyFont="1" applyFill="1" applyBorder="1" applyAlignment="1" applyProtection="1">
      <alignment horizontal="center" vertical="center"/>
      <protection/>
    </xf>
    <xf numFmtId="49" fontId="6" fillId="4" borderId="14" xfId="27" applyNumberFormat="1" applyFont="1" applyFill="1" applyBorder="1" applyAlignment="1" applyProtection="1">
      <alignment horizontal="center" vertical="center"/>
      <protection/>
    </xf>
    <xf numFmtId="49" fontId="6" fillId="4" borderId="0" xfId="27" applyNumberFormat="1" applyFont="1" applyFill="1" applyBorder="1" applyAlignment="1" applyProtection="1">
      <alignment horizontal="center" vertical="center"/>
      <protection/>
    </xf>
    <xf numFmtId="49" fontId="6" fillId="4" borderId="15" xfId="27" applyNumberFormat="1" applyFont="1" applyFill="1" applyBorder="1" applyAlignment="1" applyProtection="1">
      <alignment horizontal="center" vertical="center"/>
      <protection/>
    </xf>
    <xf numFmtId="49" fontId="6" fillId="4" borderId="16" xfId="27" applyNumberFormat="1" applyFont="1" applyFill="1" applyBorder="1" applyAlignment="1" applyProtection="1">
      <alignment horizontal="center" vertical="center"/>
      <protection/>
    </xf>
    <xf numFmtId="49" fontId="6" fillId="4" borderId="17" xfId="27" applyNumberFormat="1" applyFont="1" applyFill="1" applyBorder="1" applyAlignment="1" applyProtection="1">
      <alignment horizontal="center" vertical="center"/>
      <protection/>
    </xf>
    <xf numFmtId="49" fontId="6" fillId="4" borderId="18" xfId="27" applyNumberFormat="1" applyFont="1" applyFill="1" applyBorder="1" applyAlignment="1" applyProtection="1">
      <alignment horizontal="center" vertical="center"/>
      <protection/>
    </xf>
    <xf numFmtId="0" fontId="26" fillId="2" borderId="0" xfId="27" applyFont="1" applyFill="1" applyAlignment="1" applyProtection="1">
      <alignment horizontal="left" vertical="center"/>
      <protection/>
    </xf>
    <xf numFmtId="49" fontId="5" fillId="2" borderId="25" xfId="27" applyNumberFormat="1" applyFont="1" applyFill="1" applyBorder="1" applyAlignment="1" applyProtection="1">
      <alignment horizontal="center" vertical="center"/>
      <protection/>
    </xf>
    <xf numFmtId="49" fontId="5" fillId="2" borderId="20" xfId="27" applyNumberFormat="1" applyFont="1" applyFill="1" applyBorder="1" applyAlignment="1" applyProtection="1">
      <alignment horizontal="center" vertical="center"/>
      <protection/>
    </xf>
    <xf numFmtId="49" fontId="2" fillId="4" borderId="11" xfId="27" applyNumberFormat="1" applyFont="1" applyFill="1" applyBorder="1" applyAlignment="1" applyProtection="1">
      <alignment horizontal="center" vertical="center" wrapText="1"/>
      <protection/>
    </xf>
    <xf numFmtId="49" fontId="2" fillId="4" borderId="12" xfId="27" applyNumberFormat="1" applyFont="1" applyFill="1" applyBorder="1" applyAlignment="1" applyProtection="1">
      <alignment horizontal="center" vertical="center" wrapText="1"/>
      <protection/>
    </xf>
    <xf numFmtId="49" fontId="2" fillId="4" borderId="13" xfId="27" applyNumberFormat="1" applyFont="1" applyFill="1" applyBorder="1" applyAlignment="1" applyProtection="1">
      <alignment horizontal="center" vertical="center" wrapText="1"/>
      <protection/>
    </xf>
    <xf numFmtId="49" fontId="5" fillId="0" borderId="25"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0" fontId="5" fillId="6" borderId="71" xfId="0" applyNumberFormat="1" applyFont="1" applyFill="1" applyBorder="1" applyAlignment="1" applyProtection="1">
      <alignment horizontal="left" vertical="center"/>
      <protection/>
    </xf>
    <xf numFmtId="0" fontId="5" fillId="6" borderId="72" xfId="0" applyNumberFormat="1" applyFont="1" applyFill="1" applyBorder="1" applyAlignment="1" applyProtection="1">
      <alignment horizontal="left" vertical="center"/>
      <protection/>
    </xf>
    <xf numFmtId="0" fontId="5" fillId="6" borderId="12" xfId="27" applyNumberFormat="1" applyFont="1" applyFill="1" applyBorder="1" applyAlignment="1" applyProtection="1">
      <alignment horizontal="left" vertical="center"/>
      <protection/>
    </xf>
    <xf numFmtId="0" fontId="5" fillId="6" borderId="13" xfId="27" applyNumberFormat="1" applyFont="1" applyFill="1" applyBorder="1" applyAlignment="1" applyProtection="1">
      <alignment horizontal="left" vertical="center"/>
      <protection/>
    </xf>
    <xf numFmtId="0" fontId="26" fillId="2" borderId="12" xfId="27" applyFont="1" applyFill="1" applyBorder="1" applyAlignment="1" applyProtection="1">
      <alignment horizontal="left" vertical="center"/>
      <protection/>
    </xf>
    <xf numFmtId="49" fontId="11" fillId="2" borderId="0" xfId="27" applyNumberFormat="1" applyFont="1" applyFill="1" applyBorder="1" applyAlignment="1" applyProtection="1">
      <alignment horizontal="center" vertical="center" wrapText="1"/>
      <protection/>
    </xf>
    <xf numFmtId="49" fontId="11" fillId="2" borderId="0" xfId="27" applyNumberFormat="1" applyFont="1" applyFill="1" applyBorder="1" applyAlignment="1" applyProtection="1">
      <alignment horizontal="center" vertical="center"/>
      <protection/>
    </xf>
    <xf numFmtId="49" fontId="2" fillId="2" borderId="37" xfId="27" applyNumberFormat="1" applyFont="1" applyFill="1" applyBorder="1" applyAlignment="1" applyProtection="1">
      <alignment horizontal="left" vertical="center"/>
      <protection/>
    </xf>
    <xf numFmtId="49" fontId="2" fillId="2" borderId="20" xfId="27" applyNumberFormat="1" applyFont="1" applyFill="1" applyBorder="1" applyAlignment="1" applyProtection="1">
      <alignment horizontal="left" vertical="center"/>
      <protection/>
    </xf>
    <xf numFmtId="49" fontId="2" fillId="2" borderId="37" xfId="27" applyNumberFormat="1" applyFont="1" applyFill="1" applyBorder="1" applyAlignment="1" applyProtection="1">
      <alignment horizontal="center" vertical="center"/>
      <protection locked="0"/>
    </xf>
    <xf numFmtId="49" fontId="2" fillId="4" borderId="11" xfId="27" applyNumberFormat="1" applyFont="1" applyFill="1" applyBorder="1" applyAlignment="1" applyProtection="1">
      <alignment vertical="center" wrapText="1"/>
      <protection/>
    </xf>
    <xf numFmtId="49" fontId="2" fillId="4" borderId="12" xfId="27" applyNumberFormat="1" applyFont="1" applyFill="1" applyBorder="1" applyAlignment="1" applyProtection="1">
      <alignment vertical="center" wrapText="1"/>
      <protection/>
    </xf>
    <xf numFmtId="49" fontId="2" fillId="4" borderId="13" xfId="27" applyNumberFormat="1" applyFont="1" applyFill="1" applyBorder="1" applyAlignment="1" applyProtection="1">
      <alignment vertical="center" wrapText="1"/>
      <protection/>
    </xf>
    <xf numFmtId="49" fontId="2" fillId="3" borderId="14" xfId="0" applyNumberFormat="1" applyFont="1" applyFill="1" applyBorder="1" applyAlignment="1" applyProtection="1">
      <alignment horizontal="center" vertical="top" wrapText="1"/>
      <protection/>
    </xf>
    <xf numFmtId="49" fontId="2" fillId="3" borderId="0" xfId="0" applyNumberFormat="1" applyFont="1" applyFill="1" applyBorder="1" applyAlignment="1" applyProtection="1">
      <alignment horizontal="center" vertical="top"/>
      <protection/>
    </xf>
    <xf numFmtId="49" fontId="2" fillId="3" borderId="15" xfId="0" applyNumberFormat="1" applyFont="1" applyFill="1" applyBorder="1" applyAlignment="1" applyProtection="1">
      <alignment horizontal="center" vertical="top"/>
      <protection/>
    </xf>
    <xf numFmtId="49" fontId="2" fillId="3" borderId="16" xfId="0" applyNumberFormat="1" applyFont="1" applyFill="1" applyBorder="1" applyAlignment="1" applyProtection="1">
      <alignment horizontal="center" vertical="top"/>
      <protection/>
    </xf>
    <xf numFmtId="49" fontId="2" fillId="3" borderId="17" xfId="0" applyNumberFormat="1" applyFont="1" applyFill="1" applyBorder="1" applyAlignment="1" applyProtection="1">
      <alignment horizontal="center" vertical="top"/>
      <protection/>
    </xf>
    <xf numFmtId="49" fontId="2" fillId="3" borderId="18" xfId="0" applyNumberFormat="1" applyFont="1" applyFill="1" applyBorder="1" applyAlignment="1" applyProtection="1">
      <alignment horizontal="center" vertical="top"/>
      <protection/>
    </xf>
    <xf numFmtId="0" fontId="5" fillId="6" borderId="11" xfId="27" applyNumberFormat="1" applyFont="1" applyFill="1" applyBorder="1" applyAlignment="1" applyProtection="1">
      <alignment horizontal="left" vertical="center"/>
      <protection/>
    </xf>
    <xf numFmtId="0" fontId="54" fillId="0" borderId="73" xfId="32" applyFont="1" applyFill="1" applyBorder="1" applyAlignment="1">
      <alignment horizontal="left" vertical="center"/>
      <protection/>
    </xf>
    <xf numFmtId="0" fontId="52" fillId="0" borderId="74" xfId="32" applyFont="1" applyFill="1" applyBorder="1" applyAlignment="1">
      <alignment vertical="center"/>
      <protection/>
    </xf>
    <xf numFmtId="0" fontId="52" fillId="0" borderId="75" xfId="32" applyFont="1" applyFill="1" applyBorder="1" applyAlignment="1">
      <alignment vertical="center"/>
      <protection/>
    </xf>
    <xf numFmtId="0" fontId="39" fillId="0" borderId="73" xfId="32" applyFont="1" applyBorder="1" applyAlignment="1">
      <alignment horizontal="left" vertical="center"/>
      <protection/>
    </xf>
    <xf numFmtId="0" fontId="52" fillId="0" borderId="74" xfId="32" applyFont="1" applyBorder="1" applyAlignment="1">
      <alignment vertical="center"/>
      <protection/>
    </xf>
    <xf numFmtId="0" fontId="52" fillId="0" borderId="75" xfId="32" applyFont="1" applyBorder="1" applyAlignment="1">
      <alignment vertical="center"/>
      <protection/>
    </xf>
    <xf numFmtId="0" fontId="51" fillId="0" borderId="73" xfId="32" applyFont="1" applyBorder="1" applyAlignment="1">
      <alignment horizontal="left" vertical="center"/>
      <protection/>
    </xf>
    <xf numFmtId="0" fontId="46" fillId="0" borderId="73" xfId="32" applyFont="1" applyFill="1" applyBorder="1" applyAlignment="1">
      <alignment horizontal="left" vertical="center"/>
      <protection/>
    </xf>
    <xf numFmtId="49" fontId="2" fillId="0" borderId="11" xfId="27" applyNumberFormat="1" applyFont="1" applyBorder="1" applyAlignment="1" applyProtection="1">
      <alignment horizontal="left" vertical="center"/>
      <protection locked="0"/>
    </xf>
    <xf numFmtId="49" fontId="2" fillId="0" borderId="12" xfId="27" applyNumberFormat="1" applyFont="1" applyBorder="1" applyAlignment="1" applyProtection="1">
      <alignment horizontal="left" vertical="center"/>
      <protection locked="0"/>
    </xf>
    <xf numFmtId="49" fontId="2" fillId="0" borderId="13" xfId="27" applyNumberFormat="1" applyFont="1" applyBorder="1" applyAlignment="1" applyProtection="1">
      <alignment horizontal="left" vertical="center"/>
      <protection locked="0"/>
    </xf>
    <xf numFmtId="49" fontId="2" fillId="0" borderId="16" xfId="27" applyNumberFormat="1" applyFont="1" applyBorder="1" applyAlignment="1" applyProtection="1">
      <alignment horizontal="left" vertical="center"/>
      <protection locked="0"/>
    </xf>
    <xf numFmtId="49" fontId="2" fillId="0" borderId="17" xfId="27" applyNumberFormat="1" applyFont="1" applyBorder="1" applyAlignment="1" applyProtection="1">
      <alignment horizontal="left" vertical="center"/>
      <protection locked="0"/>
    </xf>
    <xf numFmtId="49" fontId="2" fillId="0" borderId="18" xfId="27" applyNumberFormat="1" applyFont="1" applyBorder="1" applyAlignment="1" applyProtection="1">
      <alignment horizontal="left" vertical="center"/>
      <protection locked="0"/>
    </xf>
    <xf numFmtId="49" fontId="2" fillId="2" borderId="0" xfId="27" applyNumberFormat="1" applyFont="1" applyFill="1" applyBorder="1" applyAlignment="1" applyProtection="1">
      <alignment horizontal="center" vertical="center"/>
      <protection locked="0"/>
    </xf>
    <xf numFmtId="49" fontId="5" fillId="0" borderId="19" xfId="27" applyNumberFormat="1" applyFont="1" applyBorder="1" applyAlignment="1" applyProtection="1">
      <alignment horizontal="left" vertical="center"/>
      <protection locked="0"/>
    </xf>
    <xf numFmtId="49" fontId="2" fillId="4" borderId="19" xfId="27" applyNumberFormat="1" applyFont="1" applyFill="1" applyBorder="1" applyAlignment="1" applyProtection="1">
      <alignment horizontal="center" vertical="center" wrapText="1"/>
      <protection/>
    </xf>
    <xf numFmtId="49" fontId="5" fillId="4" borderId="19" xfId="27" applyNumberFormat="1" applyFont="1" applyFill="1" applyBorder="1" applyAlignment="1" applyProtection="1">
      <alignment horizontal="center" vertical="center"/>
      <protection/>
    </xf>
    <xf numFmtId="49" fontId="6" fillId="4" borderId="19" xfId="27" applyNumberFormat="1" applyFont="1" applyFill="1" applyBorder="1" applyAlignment="1" applyProtection="1">
      <alignment horizontal="center" vertical="center"/>
      <protection/>
    </xf>
    <xf numFmtId="49" fontId="2" fillId="4" borderId="19" xfId="27" applyNumberFormat="1" applyFont="1" applyFill="1" applyBorder="1" applyAlignment="1" applyProtection="1">
      <alignment horizontal="center" vertical="center"/>
      <protection/>
    </xf>
    <xf numFmtId="49" fontId="2" fillId="0" borderId="11" xfId="27" applyNumberFormat="1" applyFont="1" applyFill="1" applyBorder="1" applyAlignment="1" applyProtection="1">
      <alignment horizontal="left" vertical="center"/>
      <protection locked="0"/>
    </xf>
    <xf numFmtId="49" fontId="2" fillId="0" borderId="12" xfId="27" applyNumberFormat="1" applyFont="1" applyFill="1" applyBorder="1" applyAlignment="1" applyProtection="1">
      <alignment horizontal="left" vertical="center"/>
      <protection locked="0"/>
    </xf>
    <xf numFmtId="49" fontId="2" fillId="0" borderId="13" xfId="27" applyNumberFormat="1" applyFont="1" applyFill="1" applyBorder="1" applyAlignment="1" applyProtection="1">
      <alignment horizontal="left" vertical="center"/>
      <protection locked="0"/>
    </xf>
    <xf numFmtId="49" fontId="2" fillId="0" borderId="16" xfId="27" applyNumberFormat="1" applyFont="1" applyFill="1" applyBorder="1" applyAlignment="1" applyProtection="1">
      <alignment horizontal="left" vertical="center"/>
      <protection locked="0"/>
    </xf>
    <xf numFmtId="49" fontId="2" fillId="0" borderId="17" xfId="27" applyNumberFormat="1" applyFont="1" applyFill="1" applyBorder="1" applyAlignment="1" applyProtection="1">
      <alignment horizontal="left" vertical="center"/>
      <protection locked="0"/>
    </xf>
    <xf numFmtId="49" fontId="2" fillId="0" borderId="18" xfId="27" applyNumberFormat="1" applyFont="1" applyFill="1" applyBorder="1" applyAlignment="1" applyProtection="1">
      <alignment horizontal="left" vertical="center"/>
      <protection locked="0"/>
    </xf>
    <xf numFmtId="49" fontId="10" fillId="4" borderId="19" xfId="27" applyNumberFormat="1" applyFont="1" applyFill="1" applyBorder="1" applyAlignment="1" applyProtection="1">
      <alignment horizontal="center" vertical="center"/>
      <protection/>
    </xf>
    <xf numFmtId="49" fontId="2" fillId="0" borderId="19" xfId="27" applyNumberFormat="1" applyFont="1" applyBorder="1" applyAlignment="1" applyProtection="1">
      <alignment horizontal="left" vertical="center"/>
      <protection locked="0"/>
    </xf>
    <xf numFmtId="49" fontId="11" fillId="2" borderId="0" xfId="20" applyNumberFormat="1" applyFont="1" applyFill="1" applyBorder="1" applyAlignment="1" applyProtection="1">
      <alignment horizontal="center" vertical="center" wrapText="1"/>
      <protection/>
    </xf>
    <xf numFmtId="49" fontId="11" fillId="2" borderId="0" xfId="20" applyNumberFormat="1" applyFont="1" applyFill="1" applyBorder="1" applyAlignment="1" applyProtection="1">
      <alignment horizontal="center" vertical="center"/>
      <protection/>
    </xf>
    <xf numFmtId="0" fontId="10" fillId="2" borderId="3" xfId="20" applyNumberFormat="1" applyFont="1" applyFill="1" applyBorder="1" applyAlignment="1" applyProtection="1">
      <alignment horizontal="left" vertical="center" wrapText="1"/>
      <protection/>
    </xf>
    <xf numFmtId="0" fontId="10" fillId="2" borderId="4" xfId="20" applyNumberFormat="1" applyFont="1" applyFill="1" applyBorder="1" applyAlignment="1" applyProtection="1">
      <alignment horizontal="left" vertical="center" wrapText="1"/>
      <protection/>
    </xf>
    <xf numFmtId="0" fontId="10" fillId="2" borderId="5" xfId="20" applyNumberFormat="1" applyFont="1" applyFill="1" applyBorder="1" applyAlignment="1" applyProtection="1">
      <alignment horizontal="left" vertical="center" wrapText="1"/>
      <protection/>
    </xf>
    <xf numFmtId="0" fontId="10" fillId="2" borderId="8" xfId="20" applyNumberFormat="1" applyFont="1" applyFill="1" applyBorder="1" applyAlignment="1" applyProtection="1">
      <alignment horizontal="left" vertical="center" wrapText="1"/>
      <protection/>
    </xf>
    <xf numFmtId="0" fontId="10" fillId="2" borderId="9" xfId="20" applyNumberFormat="1" applyFont="1" applyFill="1" applyBorder="1" applyAlignment="1" applyProtection="1">
      <alignment horizontal="left" vertical="center" wrapText="1"/>
      <protection/>
    </xf>
    <xf numFmtId="0" fontId="10" fillId="2" borderId="10" xfId="20" applyNumberFormat="1" applyFont="1" applyFill="1" applyBorder="1" applyAlignment="1" applyProtection="1">
      <alignment horizontal="left" vertical="center" wrapText="1"/>
      <protection/>
    </xf>
    <xf numFmtId="49" fontId="8" fillId="6" borderId="65" xfId="20" applyNumberFormat="1" applyFont="1" applyFill="1" applyBorder="1" applyAlignment="1" applyProtection="1">
      <alignment horizontal="center" vertical="center"/>
      <protection/>
    </xf>
    <xf numFmtId="49" fontId="8" fillId="6" borderId="38" xfId="20" applyNumberFormat="1" applyFont="1" applyFill="1" applyBorder="1" applyAlignment="1" applyProtection="1">
      <alignment horizontal="center" vertical="center"/>
      <protection/>
    </xf>
    <xf numFmtId="49" fontId="10" fillId="0" borderId="32" xfId="20" applyNumberFormat="1" applyFont="1" applyBorder="1" applyAlignment="1" applyProtection="1">
      <alignment horizontal="center" vertical="center"/>
      <protection locked="0"/>
    </xf>
    <xf numFmtId="49" fontId="10" fillId="6" borderId="32" xfId="20" applyNumberFormat="1" applyFont="1" applyFill="1" applyBorder="1" applyAlignment="1" applyProtection="1">
      <alignment horizontal="center" vertical="center"/>
      <protection/>
    </xf>
    <xf numFmtId="0" fontId="12" fillId="2" borderId="32" xfId="20" applyFont="1" applyFill="1" applyBorder="1" applyAlignment="1" applyProtection="1">
      <alignment horizontal="left" vertical="center"/>
      <protection/>
    </xf>
    <xf numFmtId="0" fontId="12" fillId="0" borderId="0" xfId="20" applyFont="1" applyFill="1" applyBorder="1" applyAlignment="1" applyProtection="1">
      <alignment horizontal="center" vertical="center"/>
      <protection locked="0"/>
    </xf>
    <xf numFmtId="0" fontId="12" fillId="2" borderId="0" xfId="20" applyFont="1" applyFill="1" applyBorder="1" applyAlignment="1" applyProtection="1">
      <alignment horizontal="center" vertical="center"/>
      <protection locked="0"/>
    </xf>
    <xf numFmtId="49" fontId="10" fillId="6" borderId="32" xfId="20" applyNumberFormat="1" applyFont="1" applyFill="1" applyBorder="1" applyAlignment="1" applyProtection="1">
      <alignment horizontal="center" vertical="center" wrapText="1"/>
      <protection/>
    </xf>
    <xf numFmtId="49" fontId="10" fillId="0" borderId="0" xfId="20" applyNumberFormat="1" applyFont="1" applyBorder="1" applyAlignment="1" applyProtection="1">
      <alignment horizontal="center" vertical="center"/>
      <protection/>
    </xf>
    <xf numFmtId="49" fontId="6" fillId="2" borderId="32" xfId="20" applyNumberFormat="1" applyFont="1" applyFill="1" applyBorder="1" applyAlignment="1" applyProtection="1">
      <alignment horizontal="center" vertical="center"/>
      <protection/>
    </xf>
    <xf numFmtId="0" fontId="10" fillId="2" borderId="32" xfId="20" applyNumberFormat="1" applyFont="1" applyFill="1" applyBorder="1" applyAlignment="1" applyProtection="1">
      <alignment horizontal="left" vertical="center" wrapText="1"/>
      <protection/>
    </xf>
    <xf numFmtId="0" fontId="12" fillId="0" borderId="3" xfId="20" applyFont="1" applyFill="1" applyBorder="1" applyAlignment="1" applyProtection="1">
      <alignment horizontal="left" vertical="center"/>
      <protection/>
    </xf>
    <xf numFmtId="0" fontId="12" fillId="0" borderId="4" xfId="20" applyFont="1" applyFill="1" applyBorder="1" applyAlignment="1" applyProtection="1">
      <alignment horizontal="left" vertical="center"/>
      <protection/>
    </xf>
    <xf numFmtId="0" fontId="12" fillId="0" borderId="5" xfId="20" applyFont="1" applyFill="1" applyBorder="1" applyAlignment="1" applyProtection="1">
      <alignment horizontal="left" vertical="center"/>
      <protection/>
    </xf>
    <xf numFmtId="0" fontId="12" fillId="0" borderId="6" xfId="20" applyFont="1" applyFill="1" applyBorder="1" applyAlignment="1" applyProtection="1">
      <alignment horizontal="left" vertical="center"/>
      <protection/>
    </xf>
    <xf numFmtId="0" fontId="12" fillId="0" borderId="0" xfId="20" applyFont="1" applyFill="1" applyBorder="1" applyAlignment="1" applyProtection="1">
      <alignment horizontal="left" vertical="center"/>
      <protection/>
    </xf>
    <xf numFmtId="0" fontId="12" fillId="0" borderId="7" xfId="20" applyFont="1" applyFill="1" applyBorder="1" applyAlignment="1" applyProtection="1">
      <alignment horizontal="left" vertical="center"/>
      <protection/>
    </xf>
    <xf numFmtId="0" fontId="12" fillId="0" borderId="8" xfId="20" applyFont="1" applyFill="1" applyBorder="1" applyAlignment="1" applyProtection="1">
      <alignment horizontal="left" vertical="center"/>
      <protection/>
    </xf>
    <xf numFmtId="0" fontId="12" fillId="0" borderId="9" xfId="20" applyFont="1" applyFill="1" applyBorder="1" applyAlignment="1" applyProtection="1">
      <alignment horizontal="left" vertical="center"/>
      <protection/>
    </xf>
    <xf numFmtId="0" fontId="12" fillId="0" borderId="10" xfId="20" applyFont="1" applyFill="1" applyBorder="1" applyAlignment="1" applyProtection="1">
      <alignment horizontal="left" vertical="center"/>
      <protection/>
    </xf>
    <xf numFmtId="0" fontId="12" fillId="2" borderId="0" xfId="21" applyFont="1" applyFill="1" applyBorder="1" applyAlignment="1" applyProtection="1">
      <alignment horizontal="center" vertical="center"/>
      <protection locked="0"/>
    </xf>
    <xf numFmtId="49" fontId="10" fillId="0" borderId="65" xfId="20" applyNumberFormat="1" applyFont="1" applyFill="1" applyBorder="1" applyAlignment="1" applyProtection="1">
      <alignment horizontal="center" vertical="center" wrapText="1"/>
      <protection/>
    </xf>
    <xf numFmtId="49" fontId="10" fillId="0" borderId="38" xfId="20" applyNumberFormat="1" applyFont="1" applyFill="1" applyBorder="1" applyAlignment="1" applyProtection="1">
      <alignment horizontal="center" vertical="center" wrapText="1"/>
      <protection/>
    </xf>
    <xf numFmtId="49" fontId="10" fillId="0" borderId="39" xfId="20" applyNumberFormat="1" applyFont="1" applyFill="1" applyBorder="1" applyAlignment="1" applyProtection="1">
      <alignment horizontal="center" vertical="center" wrapText="1"/>
      <protection/>
    </xf>
    <xf numFmtId="49" fontId="10" fillId="2" borderId="0" xfId="20" applyNumberFormat="1" applyFont="1" applyFill="1" applyBorder="1" applyAlignment="1" applyProtection="1">
      <alignment horizontal="center" vertical="center"/>
      <protection/>
    </xf>
    <xf numFmtId="49" fontId="10" fillId="6" borderId="65" xfId="20" applyNumberFormat="1" applyFont="1" applyFill="1" applyBorder="1" applyAlignment="1" applyProtection="1">
      <alignment horizontal="center" vertical="center"/>
      <protection/>
    </xf>
    <xf numFmtId="49" fontId="10" fillId="6" borderId="38" xfId="20" applyNumberFormat="1" applyFont="1" applyFill="1" applyBorder="1" applyAlignment="1" applyProtection="1">
      <alignment horizontal="center" vertical="center"/>
      <protection/>
    </xf>
    <xf numFmtId="49" fontId="10" fillId="6" borderId="39" xfId="20" applyNumberFormat="1" applyFont="1" applyFill="1" applyBorder="1" applyAlignment="1" applyProtection="1">
      <alignment horizontal="center" vertical="center"/>
      <protection/>
    </xf>
    <xf numFmtId="49" fontId="6" fillId="2" borderId="3" xfId="20" applyNumberFormat="1" applyFont="1" applyFill="1" applyBorder="1" applyAlignment="1" applyProtection="1">
      <alignment horizontal="center" vertical="center"/>
      <protection/>
    </xf>
    <xf numFmtId="49" fontId="6" fillId="2" borderId="4" xfId="20" applyNumberFormat="1" applyFont="1" applyFill="1" applyBorder="1" applyAlignment="1" applyProtection="1">
      <alignment horizontal="center" vertical="center"/>
      <protection/>
    </xf>
    <xf numFmtId="49" fontId="6" fillId="2" borderId="5" xfId="20" applyNumberFormat="1" applyFont="1" applyFill="1" applyBorder="1" applyAlignment="1" applyProtection="1">
      <alignment horizontal="center" vertical="center"/>
      <protection/>
    </xf>
    <xf numFmtId="49" fontId="6" fillId="2" borderId="6" xfId="20" applyNumberFormat="1" applyFont="1" applyFill="1" applyBorder="1" applyAlignment="1" applyProtection="1">
      <alignment horizontal="center" vertical="center"/>
      <protection/>
    </xf>
    <xf numFmtId="49" fontId="6" fillId="2" borderId="0" xfId="20" applyNumberFormat="1" applyFont="1" applyFill="1" applyBorder="1" applyAlignment="1" applyProtection="1">
      <alignment horizontal="center" vertical="center"/>
      <protection/>
    </xf>
    <xf numFmtId="49" fontId="6" fillId="2" borderId="7" xfId="20" applyNumberFormat="1" applyFont="1" applyFill="1" applyBorder="1" applyAlignment="1" applyProtection="1">
      <alignment horizontal="center" vertical="center"/>
      <protection/>
    </xf>
    <xf numFmtId="49" fontId="6" fillId="2" borderId="8" xfId="20" applyNumberFormat="1" applyFont="1" applyFill="1" applyBorder="1" applyAlignment="1" applyProtection="1">
      <alignment horizontal="center" vertical="center"/>
      <protection/>
    </xf>
    <xf numFmtId="49" fontId="6" fillId="2" borderId="9" xfId="20" applyNumberFormat="1" applyFont="1" applyFill="1" applyBorder="1" applyAlignment="1" applyProtection="1">
      <alignment horizontal="center" vertical="center"/>
      <protection/>
    </xf>
    <xf numFmtId="49" fontId="6" fillId="2" borderId="10" xfId="20" applyNumberFormat="1" applyFont="1" applyFill="1" applyBorder="1" applyAlignment="1" applyProtection="1">
      <alignment horizontal="center" vertical="center"/>
      <protection/>
    </xf>
    <xf numFmtId="49" fontId="10" fillId="6" borderId="65" xfId="20" applyNumberFormat="1" applyFont="1" applyFill="1" applyBorder="1" applyAlignment="1">
      <alignment horizontal="center" vertical="center" wrapText="1"/>
      <protection/>
    </xf>
    <xf numFmtId="49" fontId="10" fillId="6" borderId="38" xfId="20" applyNumberFormat="1" applyFont="1" applyFill="1" applyBorder="1" applyAlignment="1">
      <alignment horizontal="center" vertical="center" wrapText="1"/>
      <protection/>
    </xf>
    <xf numFmtId="49" fontId="10" fillId="6" borderId="39" xfId="20" applyNumberFormat="1" applyFont="1" applyFill="1" applyBorder="1" applyAlignment="1">
      <alignment horizontal="center" vertical="center" wrapText="1"/>
      <protection/>
    </xf>
    <xf numFmtId="49" fontId="30" fillId="0" borderId="65" xfId="20" applyNumberFormat="1" applyFont="1" applyFill="1" applyBorder="1" applyAlignment="1">
      <alignment horizontal="center" vertical="center"/>
      <protection/>
    </xf>
    <xf numFmtId="49" fontId="30" fillId="0" borderId="38" xfId="20" applyNumberFormat="1" applyFont="1" applyFill="1" applyBorder="1" applyAlignment="1">
      <alignment horizontal="center" vertical="center"/>
      <protection/>
    </xf>
    <xf numFmtId="49" fontId="30" fillId="0" borderId="39" xfId="20" applyNumberFormat="1" applyFont="1" applyFill="1" applyBorder="1" applyAlignment="1">
      <alignment horizontal="center" vertical="center"/>
      <protection/>
    </xf>
    <xf numFmtId="0" fontId="31" fillId="0" borderId="65" xfId="20" applyFont="1" applyFill="1" applyBorder="1" applyAlignment="1">
      <alignment horizontal="center"/>
      <protection/>
    </xf>
    <xf numFmtId="0" fontId="31" fillId="0" borderId="38" xfId="20" applyFont="1" applyFill="1" applyBorder="1" applyAlignment="1">
      <alignment horizontal="center"/>
      <protection/>
    </xf>
    <xf numFmtId="0" fontId="31" fillId="0" borderId="39" xfId="20" applyFont="1" applyFill="1" applyBorder="1" applyAlignment="1">
      <alignment horizontal="center"/>
      <protection/>
    </xf>
    <xf numFmtId="49" fontId="8" fillId="6" borderId="32" xfId="20" applyNumberFormat="1" applyFont="1" applyFill="1" applyBorder="1" applyAlignment="1">
      <alignment horizontal="center" vertical="center"/>
      <protection/>
    </xf>
    <xf numFmtId="49" fontId="10" fillId="0" borderId="32" xfId="20" applyNumberFormat="1" applyFont="1" applyBorder="1" applyAlignment="1">
      <alignment horizontal="center" vertical="center"/>
      <protection/>
    </xf>
    <xf numFmtId="0" fontId="12" fillId="2" borderId="19" xfId="0" applyFont="1" applyFill="1" applyBorder="1" applyAlignment="1" applyProtection="1">
      <alignment horizontal="left" vertical="center"/>
      <protection/>
    </xf>
    <xf numFmtId="49" fontId="10" fillId="4" borderId="19" xfId="0" applyNumberFormat="1" applyFont="1" applyFill="1" applyBorder="1" applyAlignment="1" applyProtection="1">
      <alignment horizontal="center" vertical="center"/>
      <protection/>
    </xf>
    <xf numFmtId="0" fontId="15" fillId="2" borderId="19" xfId="0" applyFont="1" applyFill="1" applyBorder="1" applyAlignment="1" applyProtection="1">
      <alignment horizontal="left" vertical="center" wrapText="1"/>
      <protection/>
    </xf>
    <xf numFmtId="0" fontId="15" fillId="2" borderId="19" xfId="0" applyFont="1" applyFill="1" applyBorder="1" applyAlignment="1" applyProtection="1">
      <alignment horizontal="left" vertical="center"/>
      <protection/>
    </xf>
    <xf numFmtId="49" fontId="10" fillId="6" borderId="32" xfId="20" applyNumberFormat="1" applyFont="1" applyFill="1" applyBorder="1" applyAlignment="1">
      <alignment horizontal="center" vertical="center" wrapText="1"/>
      <protection/>
    </xf>
    <xf numFmtId="0" fontId="26" fillId="0" borderId="32" xfId="20" applyFont="1" applyFill="1" applyBorder="1" applyAlignment="1">
      <alignment horizontal="center"/>
      <protection/>
    </xf>
    <xf numFmtId="49" fontId="30" fillId="0" borderId="32" xfId="20" applyNumberFormat="1" applyFont="1" applyFill="1" applyBorder="1" applyAlignment="1">
      <alignment horizontal="center" vertical="center"/>
      <protection/>
    </xf>
    <xf numFmtId="0" fontId="31" fillId="0" borderId="32" xfId="20" applyFont="1" applyFill="1" applyBorder="1" applyAlignment="1">
      <alignment horizontal="center"/>
      <protection/>
    </xf>
    <xf numFmtId="177" fontId="10" fillId="2" borderId="0" xfId="0" applyNumberFormat="1" applyFont="1" applyFill="1" applyBorder="1" applyAlignment="1" applyProtection="1">
      <alignment horizontal="center" vertical="center"/>
      <protection locked="0"/>
    </xf>
    <xf numFmtId="0" fontId="12" fillId="2" borderId="19" xfId="0" applyFont="1" applyFill="1" applyBorder="1" applyAlignment="1" applyProtection="1">
      <alignment horizontal="left" vertical="center" wrapText="1"/>
      <protection/>
    </xf>
    <xf numFmtId="0" fontId="10" fillId="2" borderId="3" xfId="0" applyFont="1" applyFill="1" applyBorder="1" applyAlignment="1" applyProtection="1">
      <alignment horizontal="left" vertical="center"/>
      <protection/>
    </xf>
    <xf numFmtId="0" fontId="10" fillId="2" borderId="4" xfId="0" applyFont="1" applyFill="1" applyBorder="1" applyAlignment="1" applyProtection="1">
      <alignment horizontal="left" vertical="center"/>
      <protection/>
    </xf>
    <xf numFmtId="0" fontId="10" fillId="2" borderId="5" xfId="0" applyFont="1" applyFill="1" applyBorder="1" applyAlignment="1" applyProtection="1">
      <alignment horizontal="left" vertical="center"/>
      <protection/>
    </xf>
    <xf numFmtId="0" fontId="10" fillId="2" borderId="6"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0" fillId="2" borderId="7" xfId="0" applyFont="1" applyFill="1" applyBorder="1" applyAlignment="1" applyProtection="1">
      <alignment horizontal="left" vertical="center"/>
      <protection/>
    </xf>
    <xf numFmtId="0" fontId="10" fillId="2" borderId="8" xfId="0" applyFont="1" applyFill="1" applyBorder="1" applyAlignment="1" applyProtection="1">
      <alignment horizontal="left" vertical="center"/>
      <protection/>
    </xf>
    <xf numFmtId="0" fontId="10" fillId="2" borderId="9" xfId="0" applyFont="1" applyFill="1" applyBorder="1" applyAlignment="1" applyProtection="1">
      <alignment horizontal="left" vertical="center"/>
      <protection/>
    </xf>
    <xf numFmtId="0" fontId="10" fillId="2" borderId="10" xfId="0" applyFont="1" applyFill="1" applyBorder="1" applyAlignment="1" applyProtection="1">
      <alignment horizontal="left" vertical="center"/>
      <protection/>
    </xf>
    <xf numFmtId="49" fontId="10" fillId="4" borderId="19" xfId="0" applyNumberFormat="1" applyFont="1" applyFill="1" applyBorder="1" applyAlignment="1" applyProtection="1">
      <alignment horizontal="center" vertical="center" wrapText="1"/>
      <protection/>
    </xf>
    <xf numFmtId="49" fontId="10" fillId="4" borderId="25" xfId="0" applyNumberFormat="1" applyFont="1" applyFill="1" applyBorder="1" applyAlignment="1" applyProtection="1">
      <alignment horizontal="center" vertical="center" wrapText="1"/>
      <protection/>
    </xf>
    <xf numFmtId="49" fontId="10" fillId="4" borderId="37" xfId="0" applyNumberFormat="1" applyFont="1" applyFill="1" applyBorder="1" applyAlignment="1" applyProtection="1">
      <alignment horizontal="center" vertical="center" wrapText="1"/>
      <protection/>
    </xf>
    <xf numFmtId="49" fontId="10" fillId="4" borderId="20" xfId="0" applyNumberFormat="1" applyFont="1" applyFill="1" applyBorder="1" applyAlignment="1" applyProtection="1">
      <alignment horizontal="center" vertical="center" wrapText="1"/>
      <protection/>
    </xf>
    <xf numFmtId="49" fontId="10" fillId="2" borderId="3" xfId="0" applyNumberFormat="1" applyFont="1" applyFill="1" applyBorder="1" applyAlignment="1" applyProtection="1">
      <alignment horizontal="left" vertical="center"/>
      <protection/>
    </xf>
    <xf numFmtId="49" fontId="10" fillId="2" borderId="4" xfId="0" applyNumberFormat="1" applyFont="1" applyFill="1" applyBorder="1" applyAlignment="1" applyProtection="1">
      <alignment horizontal="left" vertical="center"/>
      <protection/>
    </xf>
    <xf numFmtId="49" fontId="10" fillId="2" borderId="5" xfId="0" applyNumberFormat="1" applyFont="1" applyFill="1" applyBorder="1" applyAlignment="1" applyProtection="1">
      <alignment horizontal="left" vertical="center"/>
      <protection/>
    </xf>
    <xf numFmtId="49" fontId="10" fillId="2" borderId="6" xfId="0" applyNumberFormat="1" applyFont="1" applyFill="1" applyBorder="1" applyAlignment="1" applyProtection="1">
      <alignment horizontal="left" vertical="center"/>
      <protection/>
    </xf>
    <xf numFmtId="49" fontId="10" fillId="2" borderId="0" xfId="0" applyNumberFormat="1" applyFont="1" applyFill="1" applyBorder="1" applyAlignment="1" applyProtection="1">
      <alignment horizontal="left" vertical="center"/>
      <protection/>
    </xf>
    <xf numFmtId="49" fontId="10" fillId="2" borderId="7" xfId="0" applyNumberFormat="1" applyFont="1" applyFill="1" applyBorder="1" applyAlignment="1" applyProtection="1">
      <alignment horizontal="left" vertical="center"/>
      <protection/>
    </xf>
    <xf numFmtId="49" fontId="10" fillId="2" borderId="8" xfId="0" applyNumberFormat="1" applyFont="1" applyFill="1" applyBorder="1" applyAlignment="1" applyProtection="1">
      <alignment horizontal="left" vertical="center"/>
      <protection/>
    </xf>
    <xf numFmtId="49" fontId="10" fillId="2" borderId="9" xfId="0" applyNumberFormat="1" applyFont="1" applyFill="1" applyBorder="1" applyAlignment="1" applyProtection="1">
      <alignment horizontal="left" vertical="center"/>
      <protection/>
    </xf>
    <xf numFmtId="49" fontId="10" fillId="2" borderId="10" xfId="0" applyNumberFormat="1" applyFont="1" applyFill="1" applyBorder="1" applyAlignment="1" applyProtection="1">
      <alignment horizontal="left" vertical="center"/>
      <protection/>
    </xf>
    <xf numFmtId="0" fontId="10" fillId="2" borderId="3" xfId="0" applyFont="1" applyFill="1" applyBorder="1" applyAlignment="1" applyProtection="1">
      <alignment horizontal="left" vertical="center" wrapText="1"/>
      <protection/>
    </xf>
    <xf numFmtId="0" fontId="10" fillId="2" borderId="4" xfId="0" applyFont="1" applyFill="1" applyBorder="1" applyAlignment="1" applyProtection="1">
      <alignment horizontal="left" vertical="center" wrapText="1"/>
      <protection/>
    </xf>
    <xf numFmtId="0" fontId="10" fillId="2" borderId="5" xfId="0" applyFont="1" applyFill="1" applyBorder="1" applyAlignment="1" applyProtection="1">
      <alignment horizontal="left" vertical="center" wrapText="1"/>
      <protection/>
    </xf>
    <xf numFmtId="0" fontId="10" fillId="2" borderId="6"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7" xfId="0" applyFont="1" applyFill="1" applyBorder="1" applyAlignment="1" applyProtection="1">
      <alignment horizontal="left" vertical="center" wrapText="1"/>
      <protection/>
    </xf>
    <xf numFmtId="0" fontId="10" fillId="2" borderId="8" xfId="0" applyFont="1" applyFill="1" applyBorder="1" applyAlignment="1" applyProtection="1">
      <alignment horizontal="left" vertical="center" wrapText="1"/>
      <protection/>
    </xf>
    <xf numFmtId="0" fontId="10" fillId="2" borderId="9" xfId="0" applyFont="1" applyFill="1" applyBorder="1" applyAlignment="1" applyProtection="1">
      <alignment horizontal="left" vertical="center" wrapText="1"/>
      <protection/>
    </xf>
    <xf numFmtId="0" fontId="10" fillId="2" borderId="10" xfId="0" applyFont="1" applyFill="1" applyBorder="1" applyAlignment="1" applyProtection="1">
      <alignment horizontal="left" vertical="center" wrapText="1"/>
      <protection/>
    </xf>
    <xf numFmtId="49" fontId="10"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center" vertical="center"/>
      <protection/>
    </xf>
    <xf numFmtId="49" fontId="11" fillId="2" borderId="32" xfId="0" applyNumberFormat="1" applyFont="1" applyFill="1" applyBorder="1" applyAlignment="1" applyProtection="1">
      <alignment horizontal="center" vertical="center" wrapText="1"/>
      <protection/>
    </xf>
    <xf numFmtId="49" fontId="10" fillId="6" borderId="32" xfId="0" applyNumberFormat="1" applyFont="1" applyFill="1" applyBorder="1" applyAlignment="1" applyProtection="1">
      <alignment horizontal="center" vertical="center" wrapText="1"/>
      <protection/>
    </xf>
    <xf numFmtId="49" fontId="10" fillId="6" borderId="65" xfId="0" applyNumberFormat="1" applyFont="1" applyFill="1" applyBorder="1" applyAlignment="1" applyProtection="1">
      <alignment horizontal="center" vertical="center" wrapText="1"/>
      <protection/>
    </xf>
    <xf numFmtId="49" fontId="10" fillId="6" borderId="38" xfId="0" applyNumberFormat="1" applyFont="1" applyFill="1" applyBorder="1" applyAlignment="1" applyProtection="1">
      <alignment horizontal="center" vertical="center" wrapText="1"/>
      <protection/>
    </xf>
    <xf numFmtId="49" fontId="10" fillId="6" borderId="39" xfId="0" applyNumberFormat="1" applyFont="1" applyFill="1" applyBorder="1" applyAlignment="1" applyProtection="1">
      <alignment horizontal="center" vertical="center" wrapText="1"/>
      <protection/>
    </xf>
    <xf numFmtId="49" fontId="10" fillId="0" borderId="65" xfId="20" applyNumberFormat="1" applyFont="1" applyBorder="1" applyAlignment="1" applyProtection="1">
      <alignment horizontal="center" vertical="center"/>
      <protection locked="0"/>
    </xf>
    <xf numFmtId="49" fontId="10" fillId="0" borderId="38" xfId="20" applyNumberFormat="1" applyFont="1" applyBorder="1" applyAlignment="1" applyProtection="1">
      <alignment horizontal="center" vertical="center"/>
      <protection locked="0"/>
    </xf>
    <xf numFmtId="49" fontId="10" fillId="0" borderId="39" xfId="20" applyNumberFormat="1" applyFont="1" applyBorder="1" applyAlignment="1" applyProtection="1">
      <alignment horizontal="center" vertical="center"/>
      <protection locked="0"/>
    </xf>
    <xf numFmtId="49" fontId="10" fillId="6" borderId="25" xfId="21" applyNumberFormat="1" applyFont="1" applyFill="1" applyBorder="1" applyAlignment="1" applyProtection="1">
      <alignment horizontal="center" vertical="center"/>
      <protection locked="0"/>
    </xf>
    <xf numFmtId="49" fontId="10" fillId="6" borderId="37" xfId="21" applyNumberFormat="1" applyFont="1" applyFill="1" applyBorder="1" applyAlignment="1" applyProtection="1">
      <alignment horizontal="center" vertical="center"/>
      <protection locked="0"/>
    </xf>
    <xf numFmtId="49" fontId="10" fillId="6" borderId="20" xfId="21" applyNumberFormat="1"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xf>
    <xf numFmtId="49" fontId="8" fillId="6" borderId="32" xfId="0" applyNumberFormat="1" applyFont="1" applyFill="1" applyBorder="1" applyAlignment="1" applyProtection="1">
      <alignment horizontal="center" vertical="center"/>
      <protection/>
    </xf>
    <xf numFmtId="49" fontId="10" fillId="2" borderId="3" xfId="0" applyNumberFormat="1" applyFont="1" applyFill="1" applyBorder="1" applyAlignment="1" applyProtection="1">
      <alignment horizontal="left" vertical="center"/>
      <protection locked="0"/>
    </xf>
    <xf numFmtId="49" fontId="10" fillId="2" borderId="4" xfId="0" applyNumberFormat="1" applyFont="1" applyFill="1" applyBorder="1" applyAlignment="1" applyProtection="1">
      <alignment horizontal="left" vertical="center"/>
      <protection locked="0"/>
    </xf>
    <xf numFmtId="49" fontId="10" fillId="2" borderId="5"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9" xfId="0" applyNumberFormat="1" applyFont="1" applyFill="1" applyBorder="1" applyAlignment="1" applyProtection="1">
      <alignment horizontal="left" vertical="center"/>
      <protection locked="0"/>
    </xf>
    <xf numFmtId="49" fontId="10" fillId="2" borderId="10" xfId="0" applyNumberFormat="1"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xf>
    <xf numFmtId="0" fontId="10" fillId="2" borderId="63" xfId="0" applyFont="1" applyFill="1" applyBorder="1" applyAlignment="1" applyProtection="1">
      <alignment horizontal="left" vertical="center"/>
      <protection/>
    </xf>
    <xf numFmtId="0" fontId="10" fillId="2" borderId="76" xfId="0" applyFont="1" applyFill="1" applyBorder="1" applyAlignment="1" applyProtection="1">
      <alignment horizontal="left" vertical="center"/>
      <protection/>
    </xf>
    <xf numFmtId="0" fontId="10" fillId="2" borderId="77" xfId="0" applyFont="1" applyFill="1" applyBorder="1" applyAlignment="1" applyProtection="1">
      <alignment horizontal="left" vertical="center"/>
      <protection/>
    </xf>
    <xf numFmtId="0" fontId="10" fillId="2" borderId="12" xfId="0" applyFont="1" applyFill="1" applyBorder="1" applyAlignment="1" applyProtection="1">
      <alignment horizontal="left" vertical="center"/>
      <protection/>
    </xf>
    <xf numFmtId="0" fontId="10" fillId="2" borderId="24" xfId="0" applyFont="1" applyFill="1" applyBorder="1" applyAlignment="1" applyProtection="1">
      <alignment horizontal="left" vertical="center"/>
      <protection/>
    </xf>
    <xf numFmtId="0" fontId="26" fillId="0" borderId="58" xfId="0" applyFont="1" applyBorder="1" applyAlignment="1">
      <alignment horizontal="left" vertical="top" wrapText="1"/>
    </xf>
    <xf numFmtId="0" fontId="26" fillId="0" borderId="0" xfId="0" applyFont="1" applyBorder="1" applyAlignment="1">
      <alignment horizontal="left" vertical="top" wrapText="1"/>
    </xf>
    <xf numFmtId="0" fontId="20" fillId="0" borderId="60" xfId="0" applyFont="1" applyBorder="1" applyAlignment="1">
      <alignment horizontal="center" vertical="center" wrapText="1"/>
    </xf>
    <xf numFmtId="0" fontId="20" fillId="0" borderId="2" xfId="0" applyFont="1" applyBorder="1" applyAlignment="1">
      <alignment horizontal="center" vertical="center" wrapText="1"/>
    </xf>
    <xf numFmtId="49" fontId="10" fillId="0" borderId="78"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61" xfId="0" applyNumberFormat="1" applyFont="1" applyBorder="1" applyAlignment="1">
      <alignment horizontal="center" vertical="center"/>
    </xf>
    <xf numFmtId="0" fontId="20" fillId="0" borderId="78" xfId="0" applyFont="1" applyBorder="1" applyAlignment="1">
      <alignment horizontal="center" vertical="center" wrapText="1"/>
    </xf>
    <xf numFmtId="0" fontId="20" fillId="0" borderId="7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2" xfId="0" applyFont="1" applyBorder="1" applyAlignment="1">
      <alignment horizontal="center" vertical="center" wrapText="1"/>
    </xf>
    <xf numFmtId="49" fontId="33" fillId="0" borderId="78" xfId="0" applyNumberFormat="1" applyFont="1" applyBorder="1" applyAlignment="1">
      <alignment horizontal="center" vertical="center"/>
    </xf>
    <xf numFmtId="49" fontId="33" fillId="0" borderId="2" xfId="0" applyNumberFormat="1" applyFont="1" applyBorder="1" applyAlignment="1">
      <alignment horizontal="center" vertical="center"/>
    </xf>
    <xf numFmtId="49" fontId="33" fillId="0" borderId="61" xfId="0" applyNumberFormat="1" applyFont="1" applyBorder="1" applyAlignment="1">
      <alignment horizontal="center" vertical="center"/>
    </xf>
    <xf numFmtId="0" fontId="32" fillId="0" borderId="78" xfId="0" applyFont="1" applyBorder="1" applyAlignment="1">
      <alignment horizontal="center" vertical="center" wrapText="1"/>
    </xf>
    <xf numFmtId="0" fontId="32" fillId="0" borderId="79" xfId="0" applyFont="1" applyBorder="1" applyAlignment="1">
      <alignment horizontal="center" vertical="center" wrapText="1"/>
    </xf>
    <xf numFmtId="49" fontId="8" fillId="6" borderId="65" xfId="0" applyNumberFormat="1" applyFont="1" applyFill="1" applyBorder="1" applyAlignment="1">
      <alignment horizontal="center" vertical="center"/>
    </xf>
    <xf numFmtId="49" fontId="8" fillId="6" borderId="38" xfId="0" applyNumberFormat="1" applyFont="1" applyFill="1" applyBorder="1" applyAlignment="1">
      <alignment horizontal="center" vertical="center"/>
    </xf>
    <xf numFmtId="49" fontId="8" fillId="6" borderId="39" xfId="0" applyNumberFormat="1" applyFont="1" applyFill="1" applyBorder="1" applyAlignment="1">
      <alignment horizontal="center" vertical="center"/>
    </xf>
    <xf numFmtId="0" fontId="20" fillId="6" borderId="6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78" xfId="0" applyFont="1" applyFill="1" applyBorder="1" applyAlignment="1">
      <alignment horizontal="center" vertical="center"/>
    </xf>
    <xf numFmtId="0" fontId="20" fillId="6" borderId="61" xfId="0" applyFont="1" applyFill="1" applyBorder="1" applyAlignment="1">
      <alignment horizontal="center" vertical="center"/>
    </xf>
    <xf numFmtId="0" fontId="20" fillId="6" borderId="79" xfId="0" applyFont="1" applyFill="1" applyBorder="1" applyAlignment="1">
      <alignment horizontal="center" vertical="center"/>
    </xf>
    <xf numFmtId="49" fontId="11" fillId="2" borderId="0" xfId="0" applyNumberFormat="1" applyFont="1" applyFill="1" applyBorder="1" applyAlignment="1" applyProtection="1">
      <alignment horizontal="center" vertical="center" wrapText="1"/>
      <protection/>
    </xf>
    <xf numFmtId="49" fontId="2" fillId="2" borderId="0" xfId="0" applyNumberFormat="1" applyFont="1" applyFill="1" applyAlignment="1" applyProtection="1">
      <alignment horizontal="center" vertical="center"/>
      <protection/>
    </xf>
    <xf numFmtId="49" fontId="10" fillId="4" borderId="25" xfId="0" applyNumberFormat="1" applyFont="1" applyFill="1" applyBorder="1" applyAlignment="1" applyProtection="1">
      <alignment horizontal="center" vertical="center"/>
      <protection/>
    </xf>
    <xf numFmtId="49" fontId="10" fillId="4" borderId="37" xfId="0" applyNumberFormat="1" applyFont="1" applyFill="1" applyBorder="1" applyAlignment="1" applyProtection="1">
      <alignment horizontal="center" vertical="center"/>
      <protection/>
    </xf>
    <xf numFmtId="49" fontId="10" fillId="0" borderId="0" xfId="0" applyNumberFormat="1" applyFont="1" applyBorder="1" applyAlignment="1">
      <alignment horizontal="left" vertical="center" wrapText="1"/>
    </xf>
    <xf numFmtId="49" fontId="10" fillId="2" borderId="32" xfId="0" applyNumberFormat="1" applyFont="1" applyFill="1" applyBorder="1" applyAlignment="1" applyProtection="1">
      <alignment horizontal="center" vertical="center"/>
      <protection/>
    </xf>
    <xf numFmtId="0" fontId="8" fillId="2" borderId="32" xfId="0" applyFont="1" applyFill="1" applyBorder="1" applyAlignment="1" applyProtection="1">
      <alignment horizontal="left" vertical="center" wrapText="1" readingOrder="1"/>
      <protection locked="0"/>
    </xf>
    <xf numFmtId="0" fontId="9" fillId="2" borderId="32"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center" wrapText="1" readingOrder="1"/>
      <protection/>
    </xf>
    <xf numFmtId="0" fontId="16" fillId="2" borderId="32" xfId="0" applyFont="1" applyFill="1" applyBorder="1" applyAlignment="1" applyProtection="1">
      <alignment horizontal="left" vertical="center" wrapText="1"/>
      <protection/>
    </xf>
    <xf numFmtId="0" fontId="16" fillId="2" borderId="32" xfId="0" applyFont="1" applyFill="1" applyBorder="1" applyAlignment="1" applyProtection="1">
      <alignment horizontal="left" vertical="center"/>
      <protection/>
    </xf>
    <xf numFmtId="0" fontId="14" fillId="6" borderId="32" xfId="0" applyFont="1" applyFill="1" applyBorder="1" applyAlignment="1" applyProtection="1">
      <alignment horizontal="center" vertical="center" wrapText="1" readingOrder="1"/>
      <protection/>
    </xf>
    <xf numFmtId="0" fontId="9" fillId="6" borderId="32" xfId="0" applyFont="1" applyFill="1" applyBorder="1" applyAlignment="1" applyProtection="1">
      <alignment horizontal="center" vertical="center"/>
      <protection/>
    </xf>
    <xf numFmtId="49" fontId="11" fillId="2" borderId="0" xfId="0" applyNumberFormat="1" applyFont="1" applyFill="1" applyBorder="1" applyAlignment="1" applyProtection="1">
      <alignment horizontal="center" vertical="center" wrapText="1"/>
      <protection/>
    </xf>
    <xf numFmtId="49" fontId="10" fillId="6" borderId="65" xfId="0" applyNumberFormat="1" applyFont="1" applyFill="1" applyBorder="1" applyAlignment="1" applyProtection="1">
      <alignment horizontal="center" vertical="center"/>
      <protection/>
    </xf>
    <xf numFmtId="49" fontId="10" fillId="6" borderId="38" xfId="0" applyNumberFormat="1" applyFont="1" applyFill="1" applyBorder="1" applyAlignment="1" applyProtection="1">
      <alignment horizontal="center" vertical="center"/>
      <protection/>
    </xf>
    <xf numFmtId="49" fontId="10" fillId="6" borderId="39" xfId="0" applyNumberFormat="1" applyFont="1" applyFill="1" applyBorder="1" applyAlignment="1" applyProtection="1">
      <alignment horizontal="center" vertical="center"/>
      <protection/>
    </xf>
    <xf numFmtId="0" fontId="10" fillId="2" borderId="32" xfId="0" applyNumberFormat="1" applyFont="1" applyFill="1" applyBorder="1" applyAlignment="1" applyProtection="1">
      <alignment horizontal="center" vertical="center"/>
      <protection/>
    </xf>
    <xf numFmtId="0" fontId="8" fillId="0" borderId="60"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61" xfId="0" applyFont="1" applyBorder="1" applyAlignment="1">
      <alignment horizontal="left" vertical="center" shrinkToFit="1"/>
    </xf>
    <xf numFmtId="0" fontId="20" fillId="0" borderId="60" xfId="0" applyFont="1" applyBorder="1" applyAlignment="1">
      <alignment horizontal="center" vertical="center"/>
    </xf>
    <xf numFmtId="0" fontId="20" fillId="0" borderId="2" xfId="0" applyFont="1" applyBorder="1" applyAlignment="1">
      <alignment horizontal="center" vertical="center"/>
    </xf>
    <xf numFmtId="0" fontId="20" fillId="0" borderId="61" xfId="0" applyFont="1" applyBorder="1" applyAlignment="1">
      <alignment horizontal="center" vertical="center"/>
    </xf>
    <xf numFmtId="0" fontId="8" fillId="11" borderId="60" xfId="0" applyFont="1" applyFill="1" applyBorder="1" applyAlignment="1">
      <alignment horizontal="left" vertical="center" shrinkToFit="1"/>
    </xf>
    <xf numFmtId="0" fontId="8" fillId="11" borderId="2" xfId="0" applyFont="1" applyFill="1" applyBorder="1" applyAlignment="1">
      <alignment horizontal="left" vertical="center" shrinkToFit="1"/>
    </xf>
    <xf numFmtId="0" fontId="8" fillId="11" borderId="61" xfId="0" applyFont="1" applyFill="1" applyBorder="1" applyAlignment="1">
      <alignment horizontal="left" vertical="center" shrinkToFit="1"/>
    </xf>
    <xf numFmtId="0" fontId="20" fillId="11" borderId="60" xfId="0" applyFont="1" applyFill="1" applyBorder="1" applyAlignment="1">
      <alignment horizontal="center" vertical="center"/>
    </xf>
    <xf numFmtId="0" fontId="20" fillId="11" borderId="2" xfId="0" applyFont="1" applyFill="1" applyBorder="1" applyAlignment="1">
      <alignment horizontal="center" vertical="center"/>
    </xf>
    <xf numFmtId="0" fontId="20" fillId="11" borderId="61" xfId="0" applyFont="1" applyFill="1" applyBorder="1" applyAlignment="1">
      <alignment horizontal="center" vertical="center"/>
    </xf>
    <xf numFmtId="0" fontId="2" fillId="0" borderId="60"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61" xfId="0" applyFont="1" applyBorder="1" applyAlignment="1">
      <alignment horizontal="left" vertical="center" shrinkToFit="1"/>
    </xf>
    <xf numFmtId="0" fontId="8" fillId="11" borderId="60"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61" xfId="0" applyFont="1" applyFill="1" applyBorder="1" applyAlignment="1">
      <alignment horizontal="center" vertical="center"/>
    </xf>
    <xf numFmtId="0" fontId="8" fillId="12" borderId="60" xfId="0" applyFont="1" applyFill="1" applyBorder="1" applyAlignment="1">
      <alignment horizontal="left" vertical="center" shrinkToFit="1"/>
    </xf>
    <xf numFmtId="0" fontId="8" fillId="12" borderId="2" xfId="0" applyFont="1" applyFill="1" applyBorder="1" applyAlignment="1">
      <alignment horizontal="left" vertical="center" shrinkToFit="1"/>
    </xf>
    <xf numFmtId="0" fontId="8" fillId="12" borderId="61" xfId="0" applyFont="1" applyFill="1" applyBorder="1" applyAlignment="1">
      <alignment horizontal="left" vertical="center" shrinkToFit="1"/>
    </xf>
    <xf numFmtId="0" fontId="8" fillId="12" borderId="60"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61" xfId="0" applyFont="1" applyFill="1" applyBorder="1" applyAlignment="1">
      <alignment horizontal="center" vertical="center"/>
    </xf>
    <xf numFmtId="0" fontId="8" fillId="0" borderId="60"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61" xfId="0" applyFont="1" applyFill="1" applyBorder="1" applyAlignment="1">
      <alignment horizontal="left" vertical="center" shrinkToFit="1"/>
    </xf>
    <xf numFmtId="0" fontId="13" fillId="0" borderId="60"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61" xfId="0" applyFont="1" applyBorder="1" applyAlignment="1">
      <alignment horizontal="left" vertical="center" shrinkToFit="1"/>
    </xf>
    <xf numFmtId="0" fontId="20" fillId="0" borderId="60"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61" xfId="0" applyFont="1" applyBorder="1" applyAlignment="1">
      <alignment horizontal="left" vertical="center" shrinkToFit="1"/>
    </xf>
    <xf numFmtId="0" fontId="20" fillId="11" borderId="60" xfId="0" applyFont="1" applyFill="1" applyBorder="1" applyAlignment="1">
      <alignment horizontal="left" vertical="center" shrinkToFit="1"/>
    </xf>
    <xf numFmtId="0" fontId="20" fillId="11" borderId="2" xfId="0" applyFont="1" applyFill="1" applyBorder="1" applyAlignment="1">
      <alignment horizontal="left" vertical="center" shrinkToFit="1"/>
    </xf>
    <xf numFmtId="0" fontId="20" fillId="11" borderId="61" xfId="0" applyFont="1" applyFill="1" applyBorder="1" applyAlignment="1">
      <alignment horizontal="left" vertical="center" shrinkToFit="1"/>
    </xf>
    <xf numFmtId="0" fontId="34" fillId="0" borderId="60" xfId="0" applyFont="1" applyBorder="1" applyAlignment="1">
      <alignment horizontal="left" vertical="center" shrinkToFit="1"/>
    </xf>
    <xf numFmtId="0" fontId="34" fillId="0" borderId="2" xfId="0" applyFont="1" applyBorder="1" applyAlignment="1">
      <alignment horizontal="left" vertical="center" shrinkToFit="1"/>
    </xf>
    <xf numFmtId="0" fontId="34" fillId="0" borderId="61" xfId="0" applyFont="1" applyBorder="1" applyAlignment="1">
      <alignment horizontal="left" vertical="center" shrinkToFit="1"/>
    </xf>
    <xf numFmtId="0" fontId="32" fillId="0" borderId="60" xfId="0" applyFont="1" applyBorder="1" applyAlignment="1">
      <alignment horizontal="left" vertical="center" shrinkToFit="1"/>
    </xf>
    <xf numFmtId="0" fontId="32" fillId="0" borderId="2" xfId="0" applyFont="1" applyBorder="1" applyAlignment="1">
      <alignment horizontal="left" vertical="center" shrinkToFit="1"/>
    </xf>
    <xf numFmtId="0" fontId="32" fillId="0" borderId="61" xfId="0" applyFont="1" applyBorder="1" applyAlignment="1">
      <alignment horizontal="left" vertical="center" shrinkToFit="1"/>
    </xf>
    <xf numFmtId="0" fontId="32" fillId="0" borderId="60" xfId="0" applyFont="1" applyBorder="1" applyAlignment="1">
      <alignment horizontal="left" vertical="center"/>
    </xf>
    <xf numFmtId="0" fontId="32" fillId="0" borderId="2" xfId="0" applyFont="1" applyBorder="1" applyAlignment="1">
      <alignment horizontal="left" vertical="center"/>
    </xf>
    <xf numFmtId="0" fontId="32" fillId="0" borderId="61" xfId="0" applyFont="1" applyBorder="1" applyAlignment="1">
      <alignment horizontal="left" vertical="center"/>
    </xf>
    <xf numFmtId="49" fontId="11" fillId="2" borderId="0" xfId="0" applyNumberFormat="1" applyFont="1" applyFill="1" applyBorder="1" applyAlignment="1" applyProtection="1">
      <alignment horizontal="center" vertical="center"/>
      <protection/>
    </xf>
    <xf numFmtId="0" fontId="30" fillId="0" borderId="32" xfId="0" applyFont="1" applyFill="1" applyBorder="1" applyAlignment="1">
      <alignment horizontal="left" vertical="center"/>
    </xf>
    <xf numFmtId="49" fontId="10" fillId="6" borderId="65" xfId="0" applyNumberFormat="1" applyFont="1" applyFill="1" applyBorder="1" applyAlignment="1">
      <alignment horizontal="center" vertical="center"/>
    </xf>
    <xf numFmtId="49" fontId="10" fillId="6" borderId="38" xfId="0" applyNumberFormat="1" applyFont="1" applyFill="1" applyBorder="1" applyAlignment="1">
      <alignment horizontal="center" vertical="center"/>
    </xf>
    <xf numFmtId="49" fontId="10" fillId="6" borderId="39" xfId="0" applyNumberFormat="1" applyFont="1" applyFill="1" applyBorder="1" applyAlignment="1">
      <alignment horizontal="center" vertical="center"/>
    </xf>
    <xf numFmtId="49" fontId="10" fillId="6" borderId="32" xfId="0" applyNumberFormat="1" applyFont="1" applyFill="1" applyBorder="1" applyAlignment="1">
      <alignment horizontal="center" vertical="center" wrapText="1"/>
    </xf>
    <xf numFmtId="49" fontId="10" fillId="0" borderId="0" xfId="0" applyNumberFormat="1" applyFont="1" applyBorder="1" applyAlignment="1">
      <alignment horizontal="center" vertical="center"/>
    </xf>
    <xf numFmtId="49" fontId="10" fillId="6" borderId="65" xfId="0" applyNumberFormat="1" applyFont="1" applyFill="1" applyBorder="1" applyAlignment="1">
      <alignment horizontal="center" vertical="center" wrapText="1"/>
    </xf>
    <xf numFmtId="49" fontId="10" fillId="6" borderId="38" xfId="0" applyNumberFormat="1" applyFont="1" applyFill="1" applyBorder="1" applyAlignment="1">
      <alignment horizontal="center" vertical="center" wrapText="1"/>
    </xf>
    <xf numFmtId="49" fontId="10" fillId="6" borderId="39" xfId="0" applyNumberFormat="1" applyFont="1" applyFill="1" applyBorder="1" applyAlignment="1">
      <alignment horizontal="center" vertical="center" wrapText="1"/>
    </xf>
    <xf numFmtId="0" fontId="12" fillId="2" borderId="0" xfId="0" applyFont="1" applyFill="1" applyBorder="1" applyAlignment="1" applyProtection="1">
      <alignment horizontal="center" vertical="center"/>
      <protection locked="0"/>
    </xf>
    <xf numFmtId="177" fontId="10" fillId="2" borderId="0"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left" vertical="center"/>
      <protection/>
    </xf>
    <xf numFmtId="0" fontId="12" fillId="0" borderId="4" xfId="0" applyFont="1" applyFill="1" applyBorder="1" applyAlignment="1" applyProtection="1">
      <alignment horizontal="left" vertical="center"/>
      <protection/>
    </xf>
    <xf numFmtId="0" fontId="12" fillId="0" borderId="5" xfId="0" applyFont="1" applyFill="1" applyBorder="1" applyAlignment="1" applyProtection="1">
      <alignment horizontal="left" vertical="center"/>
      <protection/>
    </xf>
    <xf numFmtId="0" fontId="12" fillId="0" borderId="6"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7" xfId="0" applyFont="1" applyFill="1" applyBorder="1" applyAlignment="1" applyProtection="1">
      <alignment horizontal="left" vertical="center"/>
      <protection/>
    </xf>
    <xf numFmtId="0" fontId="12" fillId="0" borderId="8" xfId="0" applyFont="1" applyFill="1" applyBorder="1" applyAlignment="1" applyProtection="1">
      <alignment horizontal="left" vertical="center"/>
      <protection/>
    </xf>
    <xf numFmtId="0" fontId="12" fillId="0" borderId="9"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2" fillId="0" borderId="30" xfId="0" applyFont="1" applyFill="1" applyBorder="1" applyAlignment="1" applyProtection="1">
      <alignment horizontal="left" vertical="center"/>
      <protection/>
    </xf>
    <xf numFmtId="0" fontId="12" fillId="0" borderId="63" xfId="0" applyFont="1" applyFill="1" applyBorder="1" applyAlignment="1" applyProtection="1">
      <alignment horizontal="left" vertical="center"/>
      <protection/>
    </xf>
    <xf numFmtId="0" fontId="12" fillId="0" borderId="76" xfId="0" applyFont="1" applyFill="1" applyBorder="1" applyAlignment="1" applyProtection="1">
      <alignment horizontal="left" vertical="center"/>
      <protection/>
    </xf>
    <xf numFmtId="49" fontId="10" fillId="0" borderId="65" xfId="0" applyNumberFormat="1" applyFont="1" applyFill="1" applyBorder="1" applyAlignment="1" applyProtection="1">
      <alignment horizontal="center" vertical="center" wrapText="1"/>
      <protection/>
    </xf>
    <xf numFmtId="49" fontId="10" fillId="0" borderId="38" xfId="0" applyNumberFormat="1" applyFont="1" applyFill="1" applyBorder="1" applyAlignment="1" applyProtection="1">
      <alignment horizontal="center" vertical="center" wrapText="1"/>
      <protection/>
    </xf>
    <xf numFmtId="49" fontId="10" fillId="0" borderId="39" xfId="0" applyNumberFormat="1" applyFont="1" applyFill="1" applyBorder="1" applyAlignment="1" applyProtection="1">
      <alignment horizontal="center" vertical="center" wrapText="1"/>
      <protection/>
    </xf>
    <xf numFmtId="49" fontId="2" fillId="2" borderId="0" xfId="0" applyNumberFormat="1" applyFont="1" applyFill="1" applyAlignment="1" applyProtection="1">
      <alignment horizontal="center" vertical="center"/>
      <protection/>
    </xf>
    <xf numFmtId="49" fontId="10" fillId="0" borderId="32" xfId="0" applyNumberFormat="1" applyFont="1" applyFill="1" applyBorder="1" applyAlignment="1" applyProtection="1">
      <alignment horizontal="center" vertical="center" wrapText="1"/>
      <protection/>
    </xf>
    <xf numFmtId="49" fontId="8" fillId="0" borderId="32" xfId="0" applyNumberFormat="1" applyFont="1" applyFill="1" applyBorder="1" applyAlignment="1" applyProtection="1">
      <alignment horizontal="center" vertical="center"/>
      <protection/>
    </xf>
    <xf numFmtId="49" fontId="10" fillId="0" borderId="32" xfId="0" applyNumberFormat="1"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0" fontId="12" fillId="0" borderId="32" xfId="0" applyFont="1" applyFill="1" applyBorder="1" applyAlignment="1" applyProtection="1">
      <alignment horizontal="left" vertical="center" wrapText="1"/>
      <protection/>
    </xf>
    <xf numFmtId="0" fontId="12" fillId="0" borderId="32" xfId="0" applyFont="1" applyFill="1" applyBorder="1" applyAlignment="1" applyProtection="1">
      <alignment horizontal="left" vertical="center"/>
      <protection/>
    </xf>
    <xf numFmtId="49" fontId="10" fillId="2" borderId="11"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65" xfId="0" applyNumberFormat="1" applyFont="1" applyFill="1" applyBorder="1" applyAlignment="1" applyProtection="1">
      <alignment horizontal="center" vertical="center"/>
      <protection locked="0"/>
    </xf>
    <xf numFmtId="49" fontId="10" fillId="2" borderId="38" xfId="0" applyNumberFormat="1" applyFont="1" applyFill="1" applyBorder="1" applyAlignment="1" applyProtection="1">
      <alignment horizontal="center" vertical="center"/>
      <protection locked="0"/>
    </xf>
    <xf numFmtId="49" fontId="10" fillId="2" borderId="39" xfId="0" applyNumberFormat="1" applyFont="1" applyFill="1" applyBorder="1" applyAlignment="1" applyProtection="1">
      <alignment horizontal="center" vertical="center"/>
      <protection locked="0"/>
    </xf>
    <xf numFmtId="49" fontId="10" fillId="2" borderId="0" xfId="0" applyNumberFormat="1" applyFont="1" applyFill="1" applyBorder="1" applyAlignment="1">
      <alignment vertical="center" wrapText="1"/>
    </xf>
    <xf numFmtId="49" fontId="11" fillId="2" borderId="0"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xf>
    <xf numFmtId="49" fontId="8" fillId="4" borderId="19" xfId="0" applyNumberFormat="1" applyFont="1" applyFill="1" applyBorder="1" applyAlignment="1" applyProtection="1">
      <alignment horizontal="center" vertical="center"/>
      <protection/>
    </xf>
    <xf numFmtId="49" fontId="8" fillId="4" borderId="25" xfId="0" applyNumberFormat="1" applyFont="1" applyFill="1" applyBorder="1" applyAlignment="1" applyProtection="1">
      <alignment horizontal="center" vertical="center"/>
      <protection/>
    </xf>
    <xf numFmtId="0" fontId="10" fillId="2" borderId="32" xfId="0" applyNumberFormat="1" applyFont="1" applyFill="1" applyBorder="1" applyAlignment="1" applyProtection="1">
      <alignment horizontal="center" vertical="center"/>
      <protection/>
    </xf>
    <xf numFmtId="0" fontId="12" fillId="2" borderId="0" xfId="0" applyFont="1" applyFill="1" applyBorder="1" applyAlignment="1" applyProtection="1">
      <alignment horizontal="left" vertical="center"/>
      <protection/>
    </xf>
    <xf numFmtId="49" fontId="10" fillId="2" borderId="0" xfId="0" applyNumberFormat="1" applyFont="1" applyFill="1" applyBorder="1" applyAlignment="1" applyProtection="1">
      <alignment horizontal="center" vertical="center"/>
      <protection/>
    </xf>
    <xf numFmtId="49" fontId="10" fillId="2" borderId="19" xfId="0" applyNumberFormat="1" applyFont="1" applyFill="1" applyBorder="1" applyAlignment="1" applyProtection="1">
      <alignment horizontal="left" vertical="center"/>
      <protection/>
    </xf>
    <xf numFmtId="0" fontId="12" fillId="2" borderId="19" xfId="0" applyFont="1" applyFill="1" applyBorder="1" applyAlignment="1" applyProtection="1">
      <alignment vertical="center"/>
      <protection/>
    </xf>
    <xf numFmtId="49" fontId="11" fillId="2" borderId="19" xfId="0" applyNumberFormat="1" applyFont="1" applyFill="1" applyBorder="1" applyAlignment="1" applyProtection="1">
      <alignment horizontal="center" vertical="center" wrapText="1"/>
      <protection/>
    </xf>
    <xf numFmtId="49" fontId="6" fillId="2" borderId="11" xfId="21" applyNumberFormat="1" applyFont="1" applyFill="1" applyBorder="1" applyAlignment="1" applyProtection="1">
      <alignment horizontal="left" vertical="center" wrapText="1"/>
      <protection/>
    </xf>
    <xf numFmtId="49" fontId="6" fillId="2" borderId="12" xfId="21" applyNumberFormat="1" applyFont="1" applyFill="1" applyBorder="1" applyAlignment="1" applyProtection="1">
      <alignment horizontal="left" vertical="center"/>
      <protection/>
    </xf>
    <xf numFmtId="49" fontId="6" fillId="2" borderId="13" xfId="21" applyNumberFormat="1" applyFont="1" applyFill="1" applyBorder="1" applyAlignment="1" applyProtection="1">
      <alignment horizontal="left" vertical="center"/>
      <protection/>
    </xf>
    <xf numFmtId="49" fontId="6" fillId="2" borderId="14" xfId="21" applyNumberFormat="1" applyFont="1" applyFill="1" applyBorder="1" applyAlignment="1" applyProtection="1">
      <alignment horizontal="left" vertical="center" wrapText="1"/>
      <protection/>
    </xf>
    <xf numFmtId="49" fontId="6" fillId="2" borderId="0" xfId="21" applyNumberFormat="1" applyFont="1" applyFill="1" applyBorder="1" applyAlignment="1" applyProtection="1">
      <alignment horizontal="left" vertical="center"/>
      <protection/>
    </xf>
    <xf numFmtId="49" fontId="6" fillId="2" borderId="15" xfId="21" applyNumberFormat="1" applyFont="1" applyFill="1" applyBorder="1" applyAlignment="1" applyProtection="1">
      <alignment horizontal="left" vertical="center"/>
      <protection/>
    </xf>
    <xf numFmtId="49" fontId="6" fillId="2" borderId="14" xfId="21" applyNumberFormat="1" applyFont="1" applyFill="1" applyBorder="1" applyAlignment="1" applyProtection="1">
      <alignment horizontal="left" vertical="center"/>
      <protection/>
    </xf>
    <xf numFmtId="49" fontId="6" fillId="2" borderId="16" xfId="21" applyNumberFormat="1" applyFont="1" applyFill="1" applyBorder="1" applyAlignment="1" applyProtection="1">
      <alignment horizontal="left" vertical="center"/>
      <protection/>
    </xf>
    <xf numFmtId="49" fontId="6" fillId="2" borderId="17" xfId="21" applyNumberFormat="1" applyFont="1" applyFill="1" applyBorder="1" applyAlignment="1" applyProtection="1">
      <alignment horizontal="left" vertical="center"/>
      <protection/>
    </xf>
    <xf numFmtId="49" fontId="6" fillId="2" borderId="18" xfId="21" applyNumberFormat="1" applyFont="1" applyFill="1" applyBorder="1" applyAlignment="1" applyProtection="1">
      <alignment horizontal="left" vertical="center"/>
      <protection/>
    </xf>
    <xf numFmtId="0" fontId="17" fillId="2" borderId="14" xfId="21" applyFont="1" applyFill="1" applyBorder="1" applyAlignment="1" applyProtection="1">
      <alignment horizontal="center" vertical="top" wrapText="1"/>
      <protection locked="0"/>
    </xf>
    <xf numFmtId="0" fontId="17" fillId="2" borderId="0" xfId="21" applyFont="1" applyFill="1" applyBorder="1" applyAlignment="1" applyProtection="1">
      <alignment horizontal="center" vertical="top" wrapText="1"/>
      <protection locked="0"/>
    </xf>
    <xf numFmtId="0" fontId="17" fillId="2" borderId="7" xfId="21" applyFont="1" applyFill="1" applyBorder="1" applyAlignment="1" applyProtection="1">
      <alignment horizontal="center" vertical="top" wrapText="1"/>
      <protection locked="0"/>
    </xf>
    <xf numFmtId="0" fontId="17" fillId="2" borderId="31" xfId="21" applyFont="1" applyFill="1" applyBorder="1" applyAlignment="1" applyProtection="1">
      <alignment horizontal="center" vertical="top" wrapText="1"/>
      <protection locked="0"/>
    </xf>
    <xf numFmtId="0" fontId="17" fillId="2" borderId="9" xfId="21" applyFont="1" applyFill="1" applyBorder="1" applyAlignment="1" applyProtection="1">
      <alignment horizontal="center" vertical="top" wrapText="1"/>
      <protection locked="0"/>
    </xf>
    <xf numFmtId="0" fontId="17" fillId="2" borderId="10" xfId="21" applyFont="1" applyFill="1" applyBorder="1" applyAlignment="1" applyProtection="1">
      <alignment horizontal="center" vertical="top" wrapText="1"/>
      <protection locked="0"/>
    </xf>
    <xf numFmtId="0" fontId="17" fillId="2" borderId="0" xfId="21" applyFont="1" applyFill="1" applyBorder="1" applyAlignment="1" applyProtection="1">
      <alignment horizontal="left" vertical="center" wrapText="1"/>
      <protection/>
    </xf>
    <xf numFmtId="0" fontId="6" fillId="2" borderId="0" xfId="26" applyFont="1" applyFill="1" applyBorder="1" applyAlignment="1" applyProtection="1">
      <alignment horizontal="center" vertical="center"/>
      <protection locked="0"/>
    </xf>
    <xf numFmtId="49" fontId="11" fillId="2" borderId="0" xfId="21" applyNumberFormat="1" applyFont="1" applyFill="1" applyBorder="1" applyAlignment="1" applyProtection="1">
      <alignment horizontal="center" vertical="center"/>
      <protection/>
    </xf>
    <xf numFmtId="49" fontId="6" fillId="2" borderId="11" xfId="21" applyNumberFormat="1" applyFont="1" applyFill="1" applyBorder="1" applyAlignment="1" applyProtection="1">
      <alignment horizontal="center" vertical="center" wrapText="1"/>
      <protection/>
    </xf>
    <xf numFmtId="49" fontId="6" fillId="2" borderId="12" xfId="21" applyNumberFormat="1" applyFont="1" applyFill="1" applyBorder="1" applyAlignment="1" applyProtection="1">
      <alignment horizontal="center" vertical="center" wrapText="1"/>
      <protection/>
    </xf>
    <xf numFmtId="49" fontId="6" fillId="2" borderId="13" xfId="21" applyNumberFormat="1" applyFont="1" applyFill="1" applyBorder="1" applyAlignment="1" applyProtection="1">
      <alignment horizontal="center" vertical="center" wrapText="1"/>
      <protection/>
    </xf>
    <xf numFmtId="49" fontId="6" fillId="2" borderId="16" xfId="21" applyNumberFormat="1" applyFont="1" applyFill="1" applyBorder="1" applyAlignment="1" applyProtection="1">
      <alignment horizontal="center" vertical="center" wrapText="1"/>
      <protection/>
    </xf>
    <xf numFmtId="49" fontId="6" fillId="2" borderId="17" xfId="21" applyNumberFormat="1" applyFont="1" applyFill="1" applyBorder="1" applyAlignment="1" applyProtection="1">
      <alignment horizontal="center" vertical="center" wrapText="1"/>
      <protection/>
    </xf>
    <xf numFmtId="49" fontId="6" fillId="2" borderId="18" xfId="21" applyNumberFormat="1" applyFont="1" applyFill="1" applyBorder="1" applyAlignment="1" applyProtection="1">
      <alignment horizontal="center" vertical="center" wrapText="1"/>
      <protection/>
    </xf>
    <xf numFmtId="49" fontId="6" fillId="4" borderId="25" xfId="21" applyNumberFormat="1" applyFont="1" applyFill="1" applyBorder="1" applyAlignment="1" applyProtection="1">
      <alignment horizontal="center" vertical="center"/>
      <protection/>
    </xf>
    <xf numFmtId="49" fontId="6" fillId="4" borderId="37" xfId="21" applyNumberFormat="1" applyFont="1" applyFill="1" applyBorder="1" applyAlignment="1" applyProtection="1">
      <alignment horizontal="center" vertical="center"/>
      <protection/>
    </xf>
    <xf numFmtId="49" fontId="6" fillId="4" borderId="20" xfId="21" applyNumberFormat="1" applyFont="1" applyFill="1" applyBorder="1" applyAlignment="1" applyProtection="1">
      <alignment horizontal="center" vertical="center"/>
      <protection/>
    </xf>
    <xf numFmtId="49" fontId="6" fillId="2" borderId="25" xfId="21" applyNumberFormat="1" applyFont="1" applyFill="1" applyBorder="1" applyAlignment="1" applyProtection="1">
      <alignment horizontal="center" vertical="center"/>
      <protection locked="0"/>
    </xf>
    <xf numFmtId="49" fontId="6" fillId="2" borderId="37" xfId="21" applyNumberFormat="1" applyFont="1" applyFill="1" applyBorder="1" applyAlignment="1" applyProtection="1">
      <alignment horizontal="center" vertical="center"/>
      <protection locked="0"/>
    </xf>
    <xf numFmtId="49" fontId="6" fillId="2" borderId="20" xfId="21" applyNumberFormat="1" applyFont="1" applyFill="1" applyBorder="1" applyAlignment="1" applyProtection="1">
      <alignment horizontal="center" vertical="center"/>
      <protection locked="0"/>
    </xf>
    <xf numFmtId="49" fontId="6" fillId="4" borderId="25" xfId="21" applyNumberFormat="1" applyFont="1" applyFill="1" applyBorder="1" applyAlignment="1" applyProtection="1">
      <alignment horizontal="center" vertical="center" wrapText="1"/>
      <protection/>
    </xf>
    <xf numFmtId="49" fontId="6" fillId="4" borderId="37" xfId="21" applyNumberFormat="1" applyFont="1" applyFill="1" applyBorder="1" applyAlignment="1" applyProtection="1">
      <alignment horizontal="center" vertical="center" wrapText="1"/>
      <protection/>
    </xf>
    <xf numFmtId="49" fontId="6" fillId="4" borderId="32" xfId="21" applyNumberFormat="1" applyFont="1" applyFill="1" applyBorder="1" applyAlignment="1" applyProtection="1">
      <alignment horizontal="center" vertical="center" wrapText="1"/>
      <protection/>
    </xf>
    <xf numFmtId="49" fontId="6" fillId="2" borderId="11" xfId="21" applyNumberFormat="1" applyFont="1" applyFill="1" applyBorder="1" applyAlignment="1">
      <alignment horizontal="left" vertical="center" wrapText="1"/>
      <protection/>
    </xf>
    <xf numFmtId="49" fontId="6" fillId="2" borderId="12" xfId="21" applyNumberFormat="1" applyFont="1" applyFill="1" applyBorder="1" applyAlignment="1">
      <alignment horizontal="left" vertical="center"/>
      <protection/>
    </xf>
    <xf numFmtId="49" fontId="6" fillId="2" borderId="13" xfId="21" applyNumberFormat="1" applyFont="1" applyFill="1" applyBorder="1" applyAlignment="1">
      <alignment horizontal="left" vertical="center"/>
      <protection/>
    </xf>
    <xf numFmtId="49" fontId="6" fillId="2" borderId="14" xfId="21" applyNumberFormat="1" applyFont="1" applyFill="1" applyBorder="1" applyAlignment="1">
      <alignment horizontal="left" vertical="center" wrapText="1"/>
      <protection/>
    </xf>
    <xf numFmtId="49" fontId="6" fillId="2" borderId="0" xfId="21" applyNumberFormat="1" applyFont="1" applyFill="1" applyBorder="1" applyAlignment="1">
      <alignment horizontal="left" vertical="center"/>
      <protection/>
    </xf>
    <xf numFmtId="49" fontId="6" fillId="2" borderId="15" xfId="21" applyNumberFormat="1" applyFont="1" applyFill="1" applyBorder="1" applyAlignment="1">
      <alignment horizontal="left" vertical="center"/>
      <protection/>
    </xf>
    <xf numFmtId="49" fontId="6" fillId="2" borderId="14" xfId="21" applyNumberFormat="1" applyFont="1" applyFill="1" applyBorder="1" applyAlignment="1">
      <alignment horizontal="left" vertical="center"/>
      <protection/>
    </xf>
    <xf numFmtId="49" fontId="6" fillId="2" borderId="16" xfId="21" applyNumberFormat="1" applyFont="1" applyFill="1" applyBorder="1" applyAlignment="1">
      <alignment horizontal="left" vertical="center"/>
      <protection/>
    </xf>
    <xf numFmtId="49" fontId="6" fillId="2" borderId="17" xfId="21" applyNumberFormat="1" applyFont="1" applyFill="1" applyBorder="1" applyAlignment="1">
      <alignment horizontal="left" vertical="center"/>
      <protection/>
    </xf>
    <xf numFmtId="49" fontId="6" fillId="2" borderId="18" xfId="21" applyNumberFormat="1" applyFont="1" applyFill="1" applyBorder="1" applyAlignment="1">
      <alignment horizontal="left" vertical="center"/>
      <protection/>
    </xf>
    <xf numFmtId="0" fontId="17" fillId="2" borderId="11" xfId="21" applyFont="1" applyFill="1" applyBorder="1" applyAlignment="1">
      <alignment horizontal="left" vertical="center" wrapText="1"/>
      <protection/>
    </xf>
    <xf numFmtId="0" fontId="17" fillId="2" borderId="12" xfId="21" applyFont="1" applyFill="1" applyBorder="1" applyAlignment="1">
      <alignment horizontal="left" vertical="center" wrapText="1"/>
      <protection/>
    </xf>
    <xf numFmtId="0" fontId="17" fillId="2" borderId="13" xfId="21" applyFont="1" applyFill="1" applyBorder="1" applyAlignment="1">
      <alignment horizontal="left" vertical="center" wrapText="1"/>
      <protection/>
    </xf>
    <xf numFmtId="0" fontId="17" fillId="2" borderId="14" xfId="21" applyFont="1" applyFill="1" applyBorder="1" applyAlignment="1">
      <alignment horizontal="left" vertical="center" wrapText="1"/>
      <protection/>
    </xf>
    <xf numFmtId="0" fontId="17" fillId="2" borderId="0" xfId="21" applyFont="1" applyFill="1" applyBorder="1" applyAlignment="1">
      <alignment horizontal="left" vertical="center" wrapText="1"/>
      <protection/>
    </xf>
    <xf numFmtId="0" fontId="17" fillId="2" borderId="15" xfId="21" applyFont="1" applyFill="1" applyBorder="1" applyAlignment="1">
      <alignment horizontal="left" vertical="center" wrapText="1"/>
      <protection/>
    </xf>
    <xf numFmtId="0" fontId="17" fillId="2" borderId="16" xfId="21" applyFont="1" applyFill="1" applyBorder="1" applyAlignment="1">
      <alignment horizontal="left" vertical="center" wrapText="1"/>
      <protection/>
    </xf>
    <xf numFmtId="0" fontId="17" fillId="2" borderId="17" xfId="21" applyFont="1" applyFill="1" applyBorder="1" applyAlignment="1">
      <alignment horizontal="left" vertical="center" wrapText="1"/>
      <protection/>
    </xf>
    <xf numFmtId="0" fontId="17" fillId="2" borderId="18" xfId="21" applyFont="1" applyFill="1" applyBorder="1" applyAlignment="1">
      <alignment horizontal="left" vertical="center" wrapText="1"/>
      <protection/>
    </xf>
    <xf numFmtId="0" fontId="17" fillId="2" borderId="0" xfId="21" applyFont="1" applyFill="1" applyBorder="1" applyAlignment="1" applyProtection="1">
      <alignment horizontal="center" vertical="center"/>
      <protection locked="0"/>
    </xf>
    <xf numFmtId="49" fontId="11" fillId="2" borderId="0" xfId="21" applyNumberFormat="1" applyFont="1" applyFill="1" applyBorder="1" applyAlignment="1">
      <alignment horizontal="center" vertical="center"/>
      <protection/>
    </xf>
    <xf numFmtId="49" fontId="6" fillId="2" borderId="11" xfId="21" applyNumberFormat="1" applyFont="1" applyFill="1" applyBorder="1" applyAlignment="1">
      <alignment horizontal="center" vertical="center" wrapText="1"/>
      <protection/>
    </xf>
    <xf numFmtId="49" fontId="6" fillId="2" borderId="12" xfId="21" applyNumberFormat="1" applyFont="1" applyFill="1" applyBorder="1" applyAlignment="1">
      <alignment horizontal="center" vertical="center" wrapText="1"/>
      <protection/>
    </xf>
    <xf numFmtId="49" fontId="6" fillId="2" borderId="13" xfId="21" applyNumberFormat="1" applyFont="1" applyFill="1" applyBorder="1" applyAlignment="1">
      <alignment horizontal="center" vertical="center" wrapText="1"/>
      <protection/>
    </xf>
    <xf numFmtId="49" fontId="6" fillId="2" borderId="16" xfId="21" applyNumberFormat="1" applyFont="1" applyFill="1" applyBorder="1" applyAlignment="1">
      <alignment horizontal="center" vertical="center" wrapText="1"/>
      <protection/>
    </xf>
    <xf numFmtId="49" fontId="6" fillId="2" borderId="17" xfId="21" applyNumberFormat="1" applyFont="1" applyFill="1" applyBorder="1" applyAlignment="1">
      <alignment horizontal="center" vertical="center" wrapText="1"/>
      <protection/>
    </xf>
    <xf numFmtId="49" fontId="6" fillId="2" borderId="18" xfId="21" applyNumberFormat="1" applyFont="1" applyFill="1" applyBorder="1" applyAlignment="1">
      <alignment horizontal="center" vertical="center" wrapText="1"/>
      <protection/>
    </xf>
    <xf numFmtId="49" fontId="6" fillId="4" borderId="25" xfId="21" applyNumberFormat="1" applyFont="1" applyFill="1" applyBorder="1" applyAlignment="1">
      <alignment horizontal="center" vertical="center"/>
      <protection/>
    </xf>
    <xf numFmtId="49" fontId="6" fillId="4" borderId="37" xfId="21" applyNumberFormat="1" applyFont="1" applyFill="1" applyBorder="1" applyAlignment="1">
      <alignment horizontal="center" vertical="center"/>
      <protection/>
    </xf>
    <xf numFmtId="49" fontId="6" fillId="4" borderId="20" xfId="21" applyNumberFormat="1" applyFont="1" applyFill="1" applyBorder="1" applyAlignment="1">
      <alignment horizontal="center" vertical="center"/>
      <protection/>
    </xf>
    <xf numFmtId="49" fontId="6" fillId="4" borderId="25" xfId="21" applyNumberFormat="1" applyFont="1" applyFill="1" applyBorder="1" applyAlignment="1">
      <alignment horizontal="center" vertical="center" wrapText="1"/>
      <protection/>
    </xf>
    <xf numFmtId="49" fontId="6" fillId="4" borderId="37" xfId="21" applyNumberFormat="1" applyFont="1" applyFill="1" applyBorder="1" applyAlignment="1">
      <alignment horizontal="center" vertical="center" wrapText="1"/>
      <protection/>
    </xf>
    <xf numFmtId="49" fontId="6" fillId="4" borderId="20" xfId="21" applyNumberFormat="1" applyFont="1" applyFill="1" applyBorder="1" applyAlignment="1">
      <alignment horizontal="center" vertical="center" wrapText="1"/>
      <protection/>
    </xf>
    <xf numFmtId="49" fontId="6" fillId="0" borderId="44" xfId="21" applyNumberFormat="1" applyFont="1" applyBorder="1" applyAlignment="1">
      <alignment horizontal="left" vertical="center" wrapText="1"/>
      <protection/>
    </xf>
    <xf numFmtId="49" fontId="6" fillId="0" borderId="45" xfId="21" applyNumberFormat="1" applyFont="1" applyBorder="1" applyAlignment="1">
      <alignment horizontal="left" vertical="center"/>
      <protection/>
    </xf>
    <xf numFmtId="49" fontId="6" fillId="0" borderId="42" xfId="21" applyNumberFormat="1" applyFont="1" applyBorder="1" applyAlignment="1">
      <alignment horizontal="left" vertical="center"/>
      <protection/>
    </xf>
    <xf numFmtId="49" fontId="6" fillId="0" borderId="46" xfId="21" applyNumberFormat="1" applyFont="1" applyBorder="1" applyAlignment="1">
      <alignment horizontal="left" vertical="center"/>
      <protection/>
    </xf>
    <xf numFmtId="49" fontId="6" fillId="0" borderId="0" xfId="21" applyNumberFormat="1" applyFont="1" applyBorder="1" applyAlignment="1">
      <alignment horizontal="left" vertical="center"/>
      <protection/>
    </xf>
    <xf numFmtId="49" fontId="6" fillId="0" borderId="43" xfId="21" applyNumberFormat="1" applyFont="1" applyBorder="1" applyAlignment="1">
      <alignment horizontal="left" vertical="center"/>
      <protection/>
    </xf>
    <xf numFmtId="49" fontId="6" fillId="0" borderId="47" xfId="21" applyNumberFormat="1" applyFont="1" applyBorder="1" applyAlignment="1">
      <alignment horizontal="left" vertical="center"/>
      <protection/>
    </xf>
    <xf numFmtId="49" fontId="6" fillId="0" borderId="48" xfId="21" applyNumberFormat="1" applyFont="1" applyBorder="1" applyAlignment="1">
      <alignment horizontal="left" vertical="center"/>
      <protection/>
    </xf>
    <xf numFmtId="49" fontId="6" fillId="0" borderId="49" xfId="21" applyNumberFormat="1" applyFont="1" applyBorder="1" applyAlignment="1">
      <alignment horizontal="left" vertical="center"/>
      <protection/>
    </xf>
    <xf numFmtId="0" fontId="6" fillId="0" borderId="0" xfId="22" applyFont="1" applyBorder="1" applyAlignment="1">
      <alignment horizontal="center" vertical="center"/>
      <protection/>
    </xf>
    <xf numFmtId="49" fontId="11" fillId="0" borderId="0" xfId="21" applyNumberFormat="1" applyFont="1" applyBorder="1" applyAlignment="1">
      <alignment horizontal="center" vertical="center"/>
      <protection/>
    </xf>
    <xf numFmtId="0" fontId="6" fillId="0" borderId="0" xfId="21" applyNumberFormat="1" applyFont="1" applyAlignment="1">
      <alignment horizontal="center" vertical="center"/>
      <protection/>
    </xf>
    <xf numFmtId="49" fontId="6" fillId="0" borderId="44" xfId="21" applyNumberFormat="1" applyFont="1" applyFill="1" applyBorder="1" applyAlignment="1">
      <alignment horizontal="center" vertical="center" wrapText="1"/>
      <protection/>
    </xf>
    <xf numFmtId="49" fontId="6" fillId="0" borderId="45" xfId="21" applyNumberFormat="1" applyFont="1" applyFill="1" applyBorder="1" applyAlignment="1">
      <alignment horizontal="center" vertical="center" wrapText="1"/>
      <protection/>
    </xf>
    <xf numFmtId="49" fontId="6" fillId="0" borderId="42" xfId="21" applyNumberFormat="1" applyFont="1" applyFill="1" applyBorder="1" applyAlignment="1">
      <alignment horizontal="center" vertical="center" wrapText="1"/>
      <protection/>
    </xf>
    <xf numFmtId="49" fontId="6" fillId="0" borderId="47" xfId="21" applyNumberFormat="1" applyFont="1" applyFill="1" applyBorder="1" applyAlignment="1">
      <alignment horizontal="center" vertical="center" wrapText="1"/>
      <protection/>
    </xf>
    <xf numFmtId="49" fontId="6" fillId="0" borderId="48" xfId="21" applyNumberFormat="1" applyFont="1" applyFill="1" applyBorder="1" applyAlignment="1">
      <alignment horizontal="center" vertical="center" wrapText="1"/>
      <protection/>
    </xf>
    <xf numFmtId="49" fontId="6" fillId="0" borderId="49" xfId="21" applyNumberFormat="1" applyFont="1" applyFill="1" applyBorder="1" applyAlignment="1">
      <alignment horizontal="center" vertical="center" wrapText="1"/>
      <protection/>
    </xf>
    <xf numFmtId="49" fontId="6" fillId="6" borderId="80" xfId="21" applyNumberFormat="1" applyFont="1" applyFill="1" applyBorder="1" applyAlignment="1">
      <alignment horizontal="center" vertical="center" wrapText="1"/>
      <protection/>
    </xf>
    <xf numFmtId="49" fontId="6" fillId="6" borderId="1" xfId="21" applyNumberFormat="1" applyFont="1" applyFill="1" applyBorder="1" applyAlignment="1">
      <alignment horizontal="center" vertical="center" wrapText="1"/>
      <protection/>
    </xf>
    <xf numFmtId="49" fontId="6" fillId="6" borderId="81" xfId="21" applyNumberFormat="1" applyFont="1" applyFill="1" applyBorder="1" applyAlignment="1">
      <alignment horizontal="center" vertical="center" wrapText="1"/>
      <protection/>
    </xf>
    <xf numFmtId="0" fontId="17" fillId="2" borderId="0" xfId="21" applyFont="1" applyFill="1" applyAlignment="1">
      <alignment horizontal="center" vertical="center"/>
      <protection/>
    </xf>
    <xf numFmtId="49" fontId="29" fillId="0" borderId="0" xfId="29" applyNumberFormat="1" applyFont="1" applyBorder="1" applyAlignment="1">
      <alignment horizontal="center" vertical="center" wrapText="1"/>
      <protection/>
    </xf>
    <xf numFmtId="49" fontId="10" fillId="6" borderId="32" xfId="30" applyNumberFormat="1" applyFont="1" applyFill="1" applyBorder="1" applyAlignment="1">
      <alignment horizontal="center" vertical="center" wrapText="1"/>
      <protection/>
    </xf>
    <xf numFmtId="49" fontId="10" fillId="0" borderId="0" xfId="30" applyNumberFormat="1" applyFont="1" applyBorder="1" applyAlignment="1">
      <alignment horizontal="center" vertical="center"/>
      <protection/>
    </xf>
    <xf numFmtId="0" fontId="30" fillId="0" borderId="32" xfId="30" applyFont="1" applyFill="1" applyBorder="1" applyAlignment="1">
      <alignment horizontal="center" vertical="center"/>
      <protection/>
    </xf>
    <xf numFmtId="0" fontId="30" fillId="0" borderId="32" xfId="30" applyFont="1" applyFill="1" applyBorder="1" applyAlignment="1">
      <alignment horizontal="center" vertical="center" wrapText="1"/>
      <protection/>
    </xf>
    <xf numFmtId="49" fontId="30" fillId="0" borderId="32" xfId="30" applyNumberFormat="1" applyFont="1" applyFill="1" applyBorder="1" applyAlignment="1">
      <alignment horizontal="center" vertical="center" shrinkToFit="1"/>
      <protection/>
    </xf>
    <xf numFmtId="49" fontId="8" fillId="6" borderId="65" xfId="30" applyNumberFormat="1" applyFont="1" applyFill="1" applyBorder="1" applyAlignment="1">
      <alignment horizontal="center" vertical="center"/>
      <protection/>
    </xf>
    <xf numFmtId="49" fontId="8" fillId="6" borderId="38" xfId="30" applyNumberFormat="1" applyFont="1" applyFill="1" applyBorder="1" applyAlignment="1">
      <alignment horizontal="center" vertical="center"/>
      <protection/>
    </xf>
    <xf numFmtId="49" fontId="8" fillId="6" borderId="39" xfId="30" applyNumberFormat="1" applyFont="1" applyFill="1" applyBorder="1" applyAlignment="1">
      <alignment horizontal="center" vertical="center"/>
      <protection/>
    </xf>
    <xf numFmtId="49" fontId="10" fillId="0" borderId="32" xfId="30" applyNumberFormat="1" applyFont="1" applyBorder="1" applyAlignment="1">
      <alignment horizontal="center" vertical="center"/>
      <protection/>
    </xf>
    <xf numFmtId="49" fontId="20" fillId="0" borderId="32" xfId="30" applyNumberFormat="1" applyFont="1" applyBorder="1" applyAlignment="1">
      <alignment horizontal="center" vertical="center" shrinkToFit="1"/>
      <protection/>
    </xf>
    <xf numFmtId="49" fontId="8" fillId="6" borderId="32" xfId="30" applyNumberFormat="1" applyFont="1" applyFill="1" applyBorder="1" applyAlignment="1">
      <alignment horizontal="center" vertical="center"/>
      <protection/>
    </xf>
    <xf numFmtId="49" fontId="8" fillId="0" borderId="32" xfId="30" applyNumberFormat="1" applyFont="1" applyFill="1" applyBorder="1" applyAlignment="1">
      <alignment horizontal="center" vertical="center"/>
      <protection/>
    </xf>
    <xf numFmtId="49" fontId="10" fillId="6" borderId="32" xfId="30" applyNumberFormat="1" applyFont="1" applyFill="1" applyBorder="1" applyAlignment="1">
      <alignment horizontal="center" vertical="center"/>
      <protection/>
    </xf>
    <xf numFmtId="49" fontId="8" fillId="6" borderId="32" xfId="30" applyNumberFormat="1" applyFont="1" applyFill="1" applyBorder="1" applyAlignment="1">
      <alignment vertical="center"/>
      <protection/>
    </xf>
    <xf numFmtId="49" fontId="30" fillId="0" borderId="32" xfId="30" applyNumberFormat="1" applyFont="1" applyFill="1" applyBorder="1" applyAlignment="1">
      <alignment horizontal="center" vertical="center" wrapText="1"/>
      <protection/>
    </xf>
    <xf numFmtId="49" fontId="46" fillId="2" borderId="80" xfId="0" applyNumberFormat="1" applyFont="1" applyFill="1" applyBorder="1" applyAlignment="1" applyProtection="1">
      <alignment horizontal="left" vertical="center" wrapText="1"/>
      <protection/>
    </xf>
    <xf numFmtId="49" fontId="46" fillId="2" borderId="1" xfId="0" applyNumberFormat="1" applyFont="1" applyFill="1" applyBorder="1" applyAlignment="1" applyProtection="1">
      <alignment horizontal="left" vertical="center" wrapText="1"/>
      <protection/>
    </xf>
    <xf numFmtId="49" fontId="46" fillId="2" borderId="81" xfId="0" applyNumberFormat="1" applyFont="1" applyFill="1" applyBorder="1" applyAlignment="1" applyProtection="1">
      <alignment horizontal="left" vertical="center" wrapText="1"/>
      <protection/>
    </xf>
    <xf numFmtId="49" fontId="46" fillId="2" borderId="1" xfId="0" applyNumberFormat="1" applyFont="1" applyFill="1" applyBorder="1" applyAlignment="1" applyProtection="1">
      <alignment horizontal="left" vertical="center"/>
      <protection/>
    </xf>
    <xf numFmtId="49" fontId="46" fillId="2" borderId="81" xfId="0" applyNumberFormat="1" applyFont="1" applyFill="1" applyBorder="1" applyAlignment="1" applyProtection="1">
      <alignment horizontal="left" vertical="center"/>
      <protection/>
    </xf>
    <xf numFmtId="49" fontId="46" fillId="2" borderId="80" xfId="0" applyNumberFormat="1" applyFont="1" applyFill="1" applyBorder="1" applyAlignment="1" applyProtection="1">
      <alignment horizontal="left" vertical="center"/>
      <protection/>
    </xf>
    <xf numFmtId="0" fontId="39" fillId="6" borderId="32" xfId="0" applyFont="1" applyFill="1" applyBorder="1" applyAlignment="1">
      <alignment horizontal="center" vertical="center"/>
    </xf>
    <xf numFmtId="49" fontId="58" fillId="2" borderId="0" xfId="0" applyNumberFormat="1" applyFont="1" applyFill="1" applyBorder="1" applyAlignment="1" applyProtection="1">
      <alignment horizontal="center" vertical="center"/>
      <protection/>
    </xf>
    <xf numFmtId="0" fontId="40" fillId="6" borderId="82" xfId="21" applyFont="1" applyFill="1" applyBorder="1" applyAlignment="1">
      <alignment horizontal="center" vertical="center" wrapText="1"/>
      <protection/>
    </xf>
    <xf numFmtId="0" fontId="40" fillId="6" borderId="0" xfId="21" applyFont="1" applyFill="1" applyBorder="1" applyAlignment="1">
      <alignment horizontal="center" vertical="center" wrapText="1"/>
      <protection/>
    </xf>
    <xf numFmtId="0" fontId="40" fillId="6" borderId="83" xfId="21" applyFont="1" applyFill="1" applyBorder="1" applyAlignment="1">
      <alignment horizontal="center" vertical="center" wrapText="1"/>
      <protection/>
    </xf>
    <xf numFmtId="0" fontId="40" fillId="6" borderId="32" xfId="21" applyFont="1" applyFill="1" applyBorder="1" applyAlignment="1">
      <alignment horizontal="center" vertical="center" wrapText="1"/>
      <protection/>
    </xf>
    <xf numFmtId="0" fontId="40" fillId="6" borderId="32" xfId="21" applyFont="1" applyFill="1" applyBorder="1" applyAlignment="1">
      <alignment horizontal="center" vertical="center"/>
      <protection/>
    </xf>
    <xf numFmtId="0" fontId="40" fillId="6" borderId="84" xfId="21" applyFont="1" applyFill="1" applyBorder="1" applyAlignment="1">
      <alignment horizontal="center" vertical="center" wrapText="1"/>
      <protection/>
    </xf>
    <xf numFmtId="0" fontId="40" fillId="6" borderId="85" xfId="21" applyFont="1" applyFill="1" applyBorder="1" applyAlignment="1">
      <alignment horizontal="center" vertical="center" wrapText="1"/>
      <protection/>
    </xf>
    <xf numFmtId="0" fontId="40" fillId="6" borderId="86" xfId="21" applyFont="1" applyFill="1" applyBorder="1" applyAlignment="1">
      <alignment horizontal="center" vertical="center" wrapText="1"/>
      <protection/>
    </xf>
    <xf numFmtId="0" fontId="40" fillId="6" borderId="86" xfId="21" applyFont="1" applyFill="1" applyBorder="1" applyAlignment="1">
      <alignment horizontal="center" vertical="center"/>
      <protection/>
    </xf>
    <xf numFmtId="0" fontId="40" fillId="6" borderId="87" xfId="21" applyFont="1" applyFill="1" applyBorder="1" applyAlignment="1">
      <alignment horizontal="center" vertical="center"/>
      <protection/>
    </xf>
    <xf numFmtId="0" fontId="40" fillId="6" borderId="88" xfId="21" applyFont="1" applyFill="1" applyBorder="1" applyAlignment="1">
      <alignment horizontal="center" vertical="center"/>
      <protection/>
    </xf>
    <xf numFmtId="0" fontId="40" fillId="6" borderId="82" xfId="21" applyFont="1" applyFill="1" applyBorder="1" applyAlignment="1">
      <alignment horizontal="center" vertical="center"/>
      <protection/>
    </xf>
    <xf numFmtId="0" fontId="40" fillId="6" borderId="89" xfId="21" applyFont="1" applyFill="1" applyBorder="1" applyAlignment="1">
      <alignment horizontal="center" vertical="center"/>
      <protection/>
    </xf>
    <xf numFmtId="49" fontId="46" fillId="6" borderId="30" xfId="0" applyNumberFormat="1" applyFont="1" applyFill="1" applyBorder="1" applyAlignment="1" applyProtection="1">
      <alignment horizontal="center" vertical="center" wrapText="1"/>
      <protection/>
    </xf>
    <xf numFmtId="49" fontId="46" fillId="6" borderId="63" xfId="0" applyNumberFormat="1" applyFont="1" applyFill="1" applyBorder="1" applyAlignment="1" applyProtection="1">
      <alignment horizontal="center" vertical="center"/>
      <protection/>
    </xf>
    <xf numFmtId="49" fontId="46" fillId="6" borderId="64" xfId="0" applyNumberFormat="1" applyFont="1" applyFill="1" applyBorder="1" applyAlignment="1" applyProtection="1">
      <alignment horizontal="center" vertical="center"/>
      <protection/>
    </xf>
    <xf numFmtId="0" fontId="40" fillId="6" borderId="65" xfId="21" applyFont="1" applyFill="1" applyBorder="1" applyAlignment="1">
      <alignment horizontal="center" vertical="center"/>
      <protection/>
    </xf>
    <xf numFmtId="0" fontId="39" fillId="6" borderId="30" xfId="0" applyFont="1" applyFill="1" applyBorder="1" applyAlignment="1">
      <alignment horizontal="center" vertical="center"/>
    </xf>
    <xf numFmtId="0" fontId="39" fillId="6" borderId="63" xfId="0" applyFont="1" applyFill="1" applyBorder="1" applyAlignment="1">
      <alignment horizontal="center" vertical="center"/>
    </xf>
    <xf numFmtId="0" fontId="39" fillId="6" borderId="64" xfId="0" applyFont="1" applyFill="1" applyBorder="1" applyAlignment="1">
      <alignment horizontal="center" vertical="center"/>
    </xf>
    <xf numFmtId="49" fontId="48" fillId="2" borderId="0" xfId="0" applyNumberFormat="1" applyFont="1" applyFill="1" applyBorder="1" applyAlignment="1" applyProtection="1">
      <alignment horizontal="center" vertical="center"/>
      <protection/>
    </xf>
  </cellXfs>
  <cellStyles count="19">
    <cellStyle name="Normal" xfId="0"/>
    <cellStyle name="Percent" xfId="15"/>
    <cellStyle name="Currency" xfId="16"/>
    <cellStyle name="Currency [0]" xfId="17"/>
    <cellStyle name="Comma" xfId="18"/>
    <cellStyle name="Comma [0]" xfId="19"/>
    <cellStyle name="標準 2" xfId="20"/>
    <cellStyle name="標準 2 2" xfId="21"/>
    <cellStyle name="標準 3" xfId="22"/>
    <cellStyle name="Calc Currency (0)" xfId="23"/>
    <cellStyle name="Header1" xfId="24"/>
    <cellStyle name="Header2" xfId="25"/>
    <cellStyle name="標準 3 2" xfId="26"/>
    <cellStyle name="Normal 2" xfId="27"/>
    <cellStyle name="標準 3 3" xfId="28"/>
    <cellStyle name="標準 4" xfId="29"/>
    <cellStyle name="標準 2 3" xfId="30"/>
    <cellStyle name="ハイパーリンク" xfId="31"/>
    <cellStyle name="標準 4 2" xfId="32"/>
  </cellStyles>
  <dxfs count="60">
    <dxf>
      <fill>
        <patternFill patternType="none"/>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theme="0" tint="-0.34997001290321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patternType="none"/>
      </fill>
    </dxf>
    <dxf>
      <font>
        <color theme="1"/>
      </font>
      <fill>
        <patternFill patternType="none"/>
      </fill>
    </dxf>
    <dxf>
      <fill>
        <patternFill>
          <bgColor theme="1" tint="0.499949991703033"/>
        </patternFill>
      </fill>
      <border>
        <left style="thin">
          <color auto="1"/>
        </left>
        <right style="thin">
          <color auto="1"/>
        </right>
        <top style="thin">
          <color auto="1"/>
        </top>
        <bottom style="thin">
          <color auto="1"/>
        </bottom>
      </border>
    </dxf>
    <dxf>
      <fill>
        <patternFill>
          <bgColor theme="1" tint="0.499949991703033"/>
        </patternFill>
      </fill>
      <border>
        <left style="thin">
          <color auto="1"/>
        </left>
        <right style="thin">
          <color auto="1"/>
        </right>
        <top style="thin">
          <color auto="1"/>
        </top>
        <bottom style="thin">
          <color auto="1"/>
        </bottom>
      </border>
    </dxf>
    <dxf>
      <fill>
        <patternFill>
          <bgColor theme="1" tint="0.499949991703033"/>
        </patternFill>
      </fill>
      <border>
        <left style="thin">
          <color auto="1"/>
        </left>
        <right style="thin">
          <color auto="1"/>
        </right>
        <top style="thin">
          <color auto="1"/>
        </top>
        <bottom style="thin">
          <color auto="1"/>
        </bottom>
      </border>
    </dxf>
    <dxf>
      <font>
        <color theme="1"/>
      </font>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8" Type="http://schemas.openxmlformats.org/officeDocument/2006/relationships/worksheet" Target="worksheets/sheet7.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2.xml"/><Relationship Id="rId21" Type="http://schemas.openxmlformats.org/officeDocument/2006/relationships/worksheet" Target="worksheets/sheet20.xml"/><Relationship Id="rId12" Type="http://schemas.openxmlformats.org/officeDocument/2006/relationships/worksheet" Target="worksheets/sheet11.xml"/><Relationship Id="rId7" Type="http://schemas.openxmlformats.org/officeDocument/2006/relationships/worksheet" Target="worksheets/sheet6.xml"/><Relationship Id="rId25" Type="http://schemas.openxmlformats.org/officeDocument/2006/relationships/worksheet" Target="worksheets/sheet24.xml"/><Relationship Id="rId17" Type="http://schemas.openxmlformats.org/officeDocument/2006/relationships/worksheet" Target="worksheets/sheet16.xml"/><Relationship Id="rId2" Type="http://schemas.openxmlformats.org/officeDocument/2006/relationships/worksheet" Target="worksheets/sheet1.xml"/><Relationship Id="rId16" Type="http://schemas.openxmlformats.org/officeDocument/2006/relationships/worksheet" Target="worksheets/sheet15.xml"/><Relationship Id="rId29" Type="http://schemas.openxmlformats.org/officeDocument/2006/relationships/calcChain" Target="calcChain.xml"/><Relationship Id="rId20" Type="http://schemas.openxmlformats.org/officeDocument/2006/relationships/worksheet" Target="worksheets/sheet19.xml"/><Relationship Id="rId11" Type="http://schemas.openxmlformats.org/officeDocument/2006/relationships/worksheet" Target="worksheets/sheet10.xml"/><Relationship Id="rId6" Type="http://schemas.openxmlformats.org/officeDocument/2006/relationships/worksheet" Target="worksheets/sheet5.xml"/><Relationship Id="rId1" Type="http://schemas.openxmlformats.org/officeDocument/2006/relationships/theme" Target="theme/theme1.xml"/><Relationship Id="rId24" Type="http://schemas.openxmlformats.org/officeDocument/2006/relationships/worksheet" Target="worksheets/sheet23.xml"/><Relationship Id="rId5" Type="http://schemas.openxmlformats.org/officeDocument/2006/relationships/worksheet" Target="worksheets/sheet4.xml"/><Relationship Id="rId28" Type="http://schemas.openxmlformats.org/officeDocument/2006/relationships/sharedStrings" Target="sharedStrings.xml"/><Relationship Id="rId23" Type="http://schemas.openxmlformats.org/officeDocument/2006/relationships/worksheet" Target="worksheets/sheet22.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ustomXml" Target="../customXml/item2.xml"/><Relationship Id="rId9" Type="http://schemas.openxmlformats.org/officeDocument/2006/relationships/worksheet" Target="worksheets/sheet8.xml"/><Relationship Id="rId4" Type="http://schemas.openxmlformats.org/officeDocument/2006/relationships/worksheet" Target="worksheets/sheet3.xml"/><Relationship Id="rId27" Type="http://schemas.openxmlformats.org/officeDocument/2006/relationships/styles" Target="styles.xml"/><Relationship Id="rId22" Type="http://schemas.openxmlformats.org/officeDocument/2006/relationships/worksheet" Target="worksheets/sheet21.xml"/><Relationship Id="rId14" Type="http://schemas.openxmlformats.org/officeDocument/2006/relationships/worksheet" Target="worksheets/sheet13.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21</xdr:row>
      <xdr:rowOff>67236</xdr:rowOff>
    </xdr:from>
    <xdr:to>
      <xdr:col>29</xdr:col>
      <xdr:colOff>156882</xdr:colOff>
      <xdr:row>21</xdr:row>
      <xdr:rowOff>403412</xdr:rowOff>
    </xdr:to>
    <xdr:sp macro="" fLocksText="0">
      <xdr:nvSpPr>
        <xdr:cNvPr id="2" name="右矢印 1"/>
        <xdr:cNvSpPr/>
      </xdr:nvSpPr>
      <xdr:spPr>
        <a:xfrm>
          <a:off x="5019675" y="41148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22</xdr:row>
      <xdr:rowOff>10483</xdr:rowOff>
    </xdr:from>
    <xdr:to>
      <xdr:col>28</xdr:col>
      <xdr:colOff>179293</xdr:colOff>
      <xdr:row>36</xdr:row>
      <xdr:rowOff>163285</xdr:rowOff>
    </xdr:to>
    <xdr:sp macro="">
      <xdr:nvSpPr>
        <xdr:cNvPr id="3" name="テキスト ボックス 2"/>
        <xdr:cNvSpPr txBox="1"/>
      </xdr:nvSpPr>
      <xdr:spPr>
        <a:xfrm>
          <a:off x="5057775" y="4467225"/>
          <a:ext cx="457200" cy="249555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21</xdr:row>
      <xdr:rowOff>67236</xdr:rowOff>
    </xdr:from>
    <xdr:to>
      <xdr:col>29</xdr:col>
      <xdr:colOff>156882</xdr:colOff>
      <xdr:row>21</xdr:row>
      <xdr:rowOff>403412</xdr:rowOff>
    </xdr:to>
    <xdr:sp macro="" fLocksText="0">
      <xdr:nvSpPr>
        <xdr:cNvPr id="2" name="右矢印 1"/>
        <xdr:cNvSpPr/>
      </xdr:nvSpPr>
      <xdr:spPr>
        <a:xfrm>
          <a:off x="5019675" y="41148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22</xdr:row>
      <xdr:rowOff>10483</xdr:rowOff>
    </xdr:from>
    <xdr:to>
      <xdr:col>28</xdr:col>
      <xdr:colOff>179293</xdr:colOff>
      <xdr:row>34</xdr:row>
      <xdr:rowOff>149679</xdr:rowOff>
    </xdr:to>
    <xdr:sp macro="">
      <xdr:nvSpPr>
        <xdr:cNvPr id="3" name="テキスト ボックス 10"/>
        <xdr:cNvSpPr txBox="1"/>
      </xdr:nvSpPr>
      <xdr:spPr>
        <a:xfrm>
          <a:off x="5057775" y="4467225"/>
          <a:ext cx="457200" cy="229552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134471</xdr:colOff>
      <xdr:row>11</xdr:row>
      <xdr:rowOff>78441</xdr:rowOff>
    </xdr:from>
    <xdr:to>
      <xdr:col>30</xdr:col>
      <xdr:colOff>33618</xdr:colOff>
      <xdr:row>11</xdr:row>
      <xdr:rowOff>414617</xdr:rowOff>
    </xdr:to>
    <xdr:sp macro="" fLocksText="0">
      <xdr:nvSpPr>
        <xdr:cNvPr id="2" name="右矢印 1"/>
        <xdr:cNvSpPr/>
      </xdr:nvSpPr>
      <xdr:spPr>
        <a:xfrm>
          <a:off x="5086350" y="1752600"/>
          <a:ext cx="666750"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176123</xdr:colOff>
      <xdr:row>12</xdr:row>
      <xdr:rowOff>1678</xdr:rowOff>
    </xdr:from>
    <xdr:to>
      <xdr:col>29</xdr:col>
      <xdr:colOff>56029</xdr:colOff>
      <xdr:row>39</xdr:row>
      <xdr:rowOff>22411</xdr:rowOff>
    </xdr:to>
    <xdr:sp macro="">
      <xdr:nvSpPr>
        <xdr:cNvPr id="3" name="テキスト ボックス 10"/>
        <xdr:cNvSpPr txBox="1"/>
      </xdr:nvSpPr>
      <xdr:spPr>
        <a:xfrm>
          <a:off x="5124450" y="2085975"/>
          <a:ext cx="457200" cy="459105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26</xdr:col>
      <xdr:colOff>134471</xdr:colOff>
      <xdr:row>111</xdr:row>
      <xdr:rowOff>78441</xdr:rowOff>
    </xdr:from>
    <xdr:to>
      <xdr:col>30</xdr:col>
      <xdr:colOff>33618</xdr:colOff>
      <xdr:row>111</xdr:row>
      <xdr:rowOff>414617</xdr:rowOff>
    </xdr:to>
    <xdr:sp macro="" fLocksText="0">
      <xdr:nvSpPr>
        <xdr:cNvPr id="4" name="右矢印 3"/>
        <xdr:cNvSpPr/>
      </xdr:nvSpPr>
      <xdr:spPr>
        <a:xfrm>
          <a:off x="5086350" y="17373600"/>
          <a:ext cx="666750"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27</xdr:col>
      <xdr:colOff>0</xdr:colOff>
      <xdr:row>113</xdr:row>
      <xdr:rowOff>0</xdr:rowOff>
    </xdr:from>
    <xdr:to>
      <xdr:col>29</xdr:col>
      <xdr:colOff>70406</xdr:colOff>
      <xdr:row>138</xdr:row>
      <xdr:rowOff>0</xdr:rowOff>
    </xdr:to>
    <xdr:sp macro="">
      <xdr:nvSpPr>
        <xdr:cNvPr id="5" name="テキスト ボックス 10"/>
        <xdr:cNvSpPr txBox="1"/>
      </xdr:nvSpPr>
      <xdr:spPr>
        <a:xfrm>
          <a:off x="5143500" y="17811750"/>
          <a:ext cx="447675" cy="376237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105336</xdr:colOff>
      <xdr:row>13</xdr:row>
      <xdr:rowOff>145678</xdr:rowOff>
    </xdr:from>
    <xdr:to>
      <xdr:col>18</xdr:col>
      <xdr:colOff>168089</xdr:colOff>
      <xdr:row>15</xdr:row>
      <xdr:rowOff>52108</xdr:rowOff>
    </xdr:to>
    <xdr:sp macro="" fLocksText="0">
      <xdr:nvSpPr>
        <xdr:cNvPr id="2" name="下矢印 1"/>
        <xdr:cNvSpPr/>
      </xdr:nvSpPr>
      <xdr:spPr>
        <a:xfrm>
          <a:off x="2200275" y="3086100"/>
          <a:ext cx="1400175" cy="285750"/>
        </a:xfrm>
        <a:prstGeom prst="downArrow"/>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42</xdr:col>
      <xdr:colOff>33618</xdr:colOff>
      <xdr:row>13</xdr:row>
      <xdr:rowOff>141196</xdr:rowOff>
    </xdr:from>
    <xdr:to>
      <xdr:col>49</xdr:col>
      <xdr:colOff>96371</xdr:colOff>
      <xdr:row>15</xdr:row>
      <xdr:rowOff>47626</xdr:rowOff>
    </xdr:to>
    <xdr:sp macro="" fLocksText="0">
      <xdr:nvSpPr>
        <xdr:cNvPr id="3" name="下矢印 2"/>
        <xdr:cNvSpPr/>
      </xdr:nvSpPr>
      <xdr:spPr>
        <a:xfrm>
          <a:off x="8039100" y="3086100"/>
          <a:ext cx="1390650" cy="285750"/>
        </a:xfrm>
        <a:prstGeom prst="downArrow"/>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12</xdr:row>
      <xdr:rowOff>67236</xdr:rowOff>
    </xdr:from>
    <xdr:to>
      <xdr:col>29</xdr:col>
      <xdr:colOff>156882</xdr:colOff>
      <xdr:row>12</xdr:row>
      <xdr:rowOff>403412</xdr:rowOff>
    </xdr:to>
    <xdr:sp macro="" fLocksText="0">
      <xdr:nvSpPr>
        <xdr:cNvPr id="2" name="右矢印 1"/>
        <xdr:cNvSpPr/>
      </xdr:nvSpPr>
      <xdr:spPr>
        <a:xfrm>
          <a:off x="5019675" y="1895475"/>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12</xdr:row>
      <xdr:rowOff>405091</xdr:rowOff>
    </xdr:from>
    <xdr:to>
      <xdr:col>28</xdr:col>
      <xdr:colOff>179293</xdr:colOff>
      <xdr:row>29</xdr:row>
      <xdr:rowOff>168087</xdr:rowOff>
    </xdr:to>
    <xdr:sp macro="">
      <xdr:nvSpPr>
        <xdr:cNvPr id="3" name="テキスト ボックス 10"/>
        <xdr:cNvSpPr txBox="1"/>
      </xdr:nvSpPr>
      <xdr:spPr>
        <a:xfrm>
          <a:off x="5057775" y="2238375"/>
          <a:ext cx="457200" cy="299085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26</xdr:col>
      <xdr:colOff>67235</xdr:colOff>
      <xdr:row>61</xdr:row>
      <xdr:rowOff>67236</xdr:rowOff>
    </xdr:from>
    <xdr:to>
      <xdr:col>29</xdr:col>
      <xdr:colOff>156882</xdr:colOff>
      <xdr:row>61</xdr:row>
      <xdr:rowOff>403412</xdr:rowOff>
    </xdr:to>
    <xdr:sp macro="" fLocksText="0">
      <xdr:nvSpPr>
        <xdr:cNvPr id="4" name="右矢印 3"/>
        <xdr:cNvSpPr/>
      </xdr:nvSpPr>
      <xdr:spPr>
        <a:xfrm>
          <a:off x="5019675" y="1064895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26</xdr:col>
      <xdr:colOff>108887</xdr:colOff>
      <xdr:row>62</xdr:row>
      <xdr:rowOff>10484</xdr:rowOff>
    </xdr:from>
    <xdr:to>
      <xdr:col>28</xdr:col>
      <xdr:colOff>179293</xdr:colOff>
      <xdr:row>81</xdr:row>
      <xdr:rowOff>149679</xdr:rowOff>
    </xdr:to>
    <xdr:sp macro="">
      <xdr:nvSpPr>
        <xdr:cNvPr id="5" name="テキスト ボックス 10"/>
        <xdr:cNvSpPr txBox="1"/>
      </xdr:nvSpPr>
      <xdr:spPr>
        <a:xfrm>
          <a:off x="5057775" y="11001375"/>
          <a:ext cx="457200" cy="3581400"/>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endParaRPr altLang="en-US" lang="ja-JP" sz="16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12</xdr:row>
      <xdr:rowOff>67236</xdr:rowOff>
    </xdr:from>
    <xdr:to>
      <xdr:col>29</xdr:col>
      <xdr:colOff>156882</xdr:colOff>
      <xdr:row>12</xdr:row>
      <xdr:rowOff>403412</xdr:rowOff>
    </xdr:to>
    <xdr:sp macro="" fLocksText="0">
      <xdr:nvSpPr>
        <xdr:cNvPr id="2" name="右矢印 1"/>
        <xdr:cNvSpPr/>
      </xdr:nvSpPr>
      <xdr:spPr>
        <a:xfrm>
          <a:off x="5019675" y="1876425"/>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13</xdr:row>
      <xdr:rowOff>278</xdr:rowOff>
    </xdr:from>
    <xdr:to>
      <xdr:col>28</xdr:col>
      <xdr:colOff>179293</xdr:colOff>
      <xdr:row>29</xdr:row>
      <xdr:rowOff>23813</xdr:rowOff>
    </xdr:to>
    <xdr:sp macro="">
      <xdr:nvSpPr>
        <xdr:cNvPr id="3" name="テキスト ボックス 10"/>
        <xdr:cNvSpPr txBox="1"/>
      </xdr:nvSpPr>
      <xdr:spPr>
        <a:xfrm>
          <a:off x="5057775" y="2219325"/>
          <a:ext cx="457200" cy="292417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p>
      </xdr:txBody>
    </xdr:sp>
    <xdr:clientData/>
  </xdr:twoCellAnchor>
  <xdr:twoCellAnchor>
    <xdr:from>
      <xdr:col>26</xdr:col>
      <xdr:colOff>67235</xdr:colOff>
      <xdr:row>70</xdr:row>
      <xdr:rowOff>67236</xdr:rowOff>
    </xdr:from>
    <xdr:to>
      <xdr:col>29</xdr:col>
      <xdr:colOff>156882</xdr:colOff>
      <xdr:row>70</xdr:row>
      <xdr:rowOff>403412</xdr:rowOff>
    </xdr:to>
    <xdr:sp macro="" fLocksText="0">
      <xdr:nvSpPr>
        <xdr:cNvPr id="4" name="右矢印 3"/>
        <xdr:cNvSpPr/>
      </xdr:nvSpPr>
      <xdr:spPr>
        <a:xfrm>
          <a:off x="5019675" y="12620625"/>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twoCellAnchor>
    <xdr:from>
      <xdr:col>26</xdr:col>
      <xdr:colOff>108887</xdr:colOff>
      <xdr:row>71</xdr:row>
      <xdr:rowOff>10484</xdr:rowOff>
    </xdr:from>
    <xdr:to>
      <xdr:col>28</xdr:col>
      <xdr:colOff>179293</xdr:colOff>
      <xdr:row>85</xdr:row>
      <xdr:rowOff>149679</xdr:rowOff>
    </xdr:to>
    <xdr:sp macro="">
      <xdr:nvSpPr>
        <xdr:cNvPr id="5" name="テキスト ボックス 10"/>
        <xdr:cNvSpPr txBox="1"/>
      </xdr:nvSpPr>
      <xdr:spPr>
        <a:xfrm>
          <a:off x="5057775" y="12973050"/>
          <a:ext cx="457200" cy="2676525"/>
        </a:xfrm>
        <a:prstGeom prst="rect"/>
        <a:noFill/>
      </xdr:spPr>
      <xdr:txBody>
        <a:bodyPr vert="eaVert" wrap="square">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a:r>
            <a:rPr altLang="en-US" lang="ja-JP" sz="1600">
              <a:latin typeface="HGP創英角ｺﾞｼｯｸUB" panose="020B0900000000000000" pitchFamily="50" charset="-128"/>
              <a:ea typeface="HGP創英角ｺﾞｼｯｸUB" panose="020B0900000000000000" pitchFamily="50" charset="-128"/>
            </a:rPr>
            <a:t>変更項目のみ記入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67235</xdr:colOff>
      <xdr:row>10</xdr:row>
      <xdr:rowOff>310645</xdr:rowOff>
    </xdr:from>
    <xdr:to>
      <xdr:col>29</xdr:col>
      <xdr:colOff>156882</xdr:colOff>
      <xdr:row>12</xdr:row>
      <xdr:rowOff>54154</xdr:rowOff>
    </xdr:to>
    <xdr:sp macro="" fLocksText="0">
      <xdr:nvSpPr>
        <xdr:cNvPr id="2" name="右矢印 1"/>
        <xdr:cNvSpPr/>
      </xdr:nvSpPr>
      <xdr:spPr>
        <a:xfrm>
          <a:off x="5019675" y="203835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1</xdr:col>
      <xdr:colOff>84667</xdr:colOff>
      <xdr:row>14</xdr:row>
      <xdr:rowOff>95250</xdr:rowOff>
    </xdr:from>
    <xdr:to>
      <xdr:col>15</xdr:col>
      <xdr:colOff>52917</xdr:colOff>
      <xdr:row>16</xdr:row>
      <xdr:rowOff>84667</xdr:rowOff>
    </xdr:to>
    <xdr:sp macro="" fLocksText="0">
      <xdr:nvSpPr>
        <xdr:cNvPr id="3" name="角丸四角形 2"/>
        <xdr:cNvSpPr/>
      </xdr:nvSpPr>
      <xdr:spPr>
        <a:xfrm>
          <a:off x="276225" y="2771775"/>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r>
            <a:rPr altLang="en-US" lang="ja-JP" sz="1100"/>
            <a:t>数が多いときは下記をご使用ください</a:t>
          </a:r>
        </a:p>
      </xdr:txBody>
    </xdr:sp>
    <xdr:clientData/>
  </xdr:twoCellAnchor>
  <xdr:twoCellAnchor>
    <xdr:from>
      <xdr:col>1</xdr:col>
      <xdr:colOff>0</xdr:colOff>
      <xdr:row>5</xdr:row>
      <xdr:rowOff>95250</xdr:rowOff>
    </xdr:from>
    <xdr:to>
      <xdr:col>14</xdr:col>
      <xdr:colOff>158750</xdr:colOff>
      <xdr:row>7</xdr:row>
      <xdr:rowOff>42333</xdr:rowOff>
    </xdr:to>
    <xdr:sp macro="" fLocksText="0">
      <xdr:nvSpPr>
        <xdr:cNvPr id="4" name="角丸四角形 3"/>
        <xdr:cNvSpPr/>
      </xdr:nvSpPr>
      <xdr:spPr>
        <a:xfrm>
          <a:off x="190500" y="904875"/>
          <a:ext cx="2638425" cy="228600"/>
        </a:xfrm>
        <a:prstGeom prst="roundRect"/>
      </xdr:spPr>
      <xdr:style>
        <a:lnRef idx="2">
          <a:schemeClr val="tx1"/>
        </a:lnRef>
        <a:fillRef idx="1">
          <a:schemeClr val="bg1"/>
        </a:fillRef>
        <a:effectRef idx="0">
          <a:schemeClr val="tx1"/>
        </a:effectRef>
        <a:fontRef idx="minor">
          <a:schemeClr val="tx1"/>
        </a:fontRef>
      </xdr:style>
      <xdr:txBody>
        <a:bodyPr vertOverflow="clip" horzOverflow="clip" anchor="ctr"/>
        <a:lstStyle/>
        <a:p>
          <a:pPr algn="l"/>
          <a:r>
            <a:rPr altLang="en-US" lang="ja-JP" sz="1100"/>
            <a:t>ダッシュボード上の</a:t>
          </a:r>
          <a:r>
            <a:rPr altLang="ja-JP" lang="en-US" sz="1100"/>
            <a:t>NW</a:t>
          </a:r>
          <a:r>
            <a:rPr altLang="en-US" lang="ja-JP" sz="1100"/>
            <a:t>名変更設定</a:t>
          </a:r>
        </a:p>
      </xdr:txBody>
    </xdr:sp>
    <xdr:clientData/>
  </xdr:twoCellAnchor>
  <xdr:twoCellAnchor>
    <xdr:from>
      <xdr:col>1</xdr:col>
      <xdr:colOff>0</xdr:colOff>
      <xdr:row>28</xdr:row>
      <xdr:rowOff>1</xdr:rowOff>
    </xdr:from>
    <xdr:to>
      <xdr:col>8</xdr:col>
      <xdr:colOff>31750</xdr:colOff>
      <xdr:row>29</xdr:row>
      <xdr:rowOff>42334</xdr:rowOff>
    </xdr:to>
    <xdr:sp macro="" fLocksText="0">
      <xdr:nvSpPr>
        <xdr:cNvPr id="5" name="角丸四角形 4"/>
        <xdr:cNvSpPr/>
      </xdr:nvSpPr>
      <xdr:spPr>
        <a:xfrm>
          <a:off x="190500" y="5743575"/>
          <a:ext cx="1362075" cy="257175"/>
        </a:xfrm>
        <a:prstGeom prst="roundRect"/>
      </xdr:spPr>
      <xdr:style>
        <a:lnRef idx="2">
          <a:schemeClr val="tx1"/>
        </a:lnRef>
        <a:fillRef idx="1">
          <a:schemeClr val="bg1"/>
        </a:fillRef>
        <a:effectRef idx="0">
          <a:schemeClr val="tx1"/>
        </a:effectRef>
        <a:fontRef idx="minor">
          <a:schemeClr val="tx1"/>
        </a:fontRef>
      </xdr:style>
      <xdr:txBody>
        <a:bodyPr vertOverflow="clip" horzOverflow="clip" anchor="ctr"/>
        <a:lstStyle/>
        <a:p>
          <a:pPr algn="l"/>
          <a:r>
            <a:rPr altLang="ja-JP" lang="en-US" sz="1100"/>
            <a:t>AP</a:t>
          </a:r>
          <a:r>
            <a:rPr altLang="en-US" lang="ja-JP" sz="1100"/>
            <a:t>名変更設定</a:t>
          </a:r>
        </a:p>
      </xdr:txBody>
    </xdr:sp>
    <xdr:clientData/>
  </xdr:twoCellAnchor>
  <xdr:twoCellAnchor>
    <xdr:from>
      <xdr:col>26</xdr:col>
      <xdr:colOff>67235</xdr:colOff>
      <xdr:row>33</xdr:row>
      <xdr:rowOff>14311</xdr:rowOff>
    </xdr:from>
    <xdr:to>
      <xdr:col>29</xdr:col>
      <xdr:colOff>156882</xdr:colOff>
      <xdr:row>35</xdr:row>
      <xdr:rowOff>11821</xdr:rowOff>
    </xdr:to>
    <xdr:sp macro="" fLocksText="0">
      <xdr:nvSpPr>
        <xdr:cNvPr id="6" name="右矢印 5"/>
        <xdr:cNvSpPr/>
      </xdr:nvSpPr>
      <xdr:spPr>
        <a:xfrm>
          <a:off x="5019675" y="68580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1</xdr:col>
      <xdr:colOff>84667</xdr:colOff>
      <xdr:row>37</xdr:row>
      <xdr:rowOff>21167</xdr:rowOff>
    </xdr:from>
    <xdr:to>
      <xdr:col>15</xdr:col>
      <xdr:colOff>52917</xdr:colOff>
      <xdr:row>39</xdr:row>
      <xdr:rowOff>10583</xdr:rowOff>
    </xdr:to>
    <xdr:sp macro="" fLocksText="0">
      <xdr:nvSpPr>
        <xdr:cNvPr id="7" name="角丸四角形 6"/>
        <xdr:cNvSpPr/>
      </xdr:nvSpPr>
      <xdr:spPr>
        <a:xfrm>
          <a:off x="276225" y="7600950"/>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ctr"/>
        <a:lstStyle/>
        <a:p>
          <a:pPr algn="ctr"/>
          <a:r>
            <a:rPr altLang="en-US" lang="ja-JP" sz="1100"/>
            <a:t>数が多いときは下記をご使用ください</a:t>
          </a:r>
        </a:p>
      </xdr:txBody>
    </xdr:sp>
    <xdr:clientData/>
  </xdr:twoCellAnchor>
  <xdr:twoCellAnchor>
    <xdr:from>
      <xdr:col>1</xdr:col>
      <xdr:colOff>84667</xdr:colOff>
      <xdr:row>14</xdr:row>
      <xdr:rowOff>95250</xdr:rowOff>
    </xdr:from>
    <xdr:to>
      <xdr:col>15</xdr:col>
      <xdr:colOff>52917</xdr:colOff>
      <xdr:row>16</xdr:row>
      <xdr:rowOff>84667</xdr:rowOff>
    </xdr:to>
    <xdr:sp macro="" fLocksText="0">
      <xdr:nvSpPr>
        <xdr:cNvPr id="8" name="角丸四角形 7"/>
        <xdr:cNvSpPr/>
      </xdr:nvSpPr>
      <xdr:spPr>
        <a:xfrm>
          <a:off x="276225" y="2771775"/>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r>
            <a:rPr altLang="en-US" lang="ja-JP" sz="1100"/>
            <a:t>数が多いときは下記をご使用ください</a:t>
          </a:r>
        </a:p>
      </xdr:txBody>
    </xdr:sp>
    <xdr:clientData/>
  </xdr:twoCellAnchor>
  <xdr:twoCellAnchor>
    <xdr:from>
      <xdr:col>1</xdr:col>
      <xdr:colOff>0</xdr:colOff>
      <xdr:row>28</xdr:row>
      <xdr:rowOff>1</xdr:rowOff>
    </xdr:from>
    <xdr:to>
      <xdr:col>8</xdr:col>
      <xdr:colOff>31750</xdr:colOff>
      <xdr:row>29</xdr:row>
      <xdr:rowOff>42334</xdr:rowOff>
    </xdr:to>
    <xdr:sp macro="" fLocksText="0">
      <xdr:nvSpPr>
        <xdr:cNvPr id="9" name="角丸四角形 8"/>
        <xdr:cNvSpPr/>
      </xdr:nvSpPr>
      <xdr:spPr>
        <a:xfrm>
          <a:off x="190500" y="5743575"/>
          <a:ext cx="1362075" cy="257175"/>
        </a:xfrm>
        <a:prstGeom prst="roundRect"/>
      </xdr:spPr>
      <xdr:style>
        <a:lnRef idx="2">
          <a:schemeClr val="tx1"/>
        </a:lnRef>
        <a:fillRef idx="1">
          <a:schemeClr val="bg1"/>
        </a:fillRef>
        <a:effectRef idx="0">
          <a:schemeClr val="tx1"/>
        </a:effectRef>
        <a:fontRef idx="minor">
          <a:schemeClr val="tx1"/>
        </a:fontRef>
      </xdr:style>
      <xdr:txBody>
        <a:bodyPr vertOverflow="clip" horzOverflow="clip" anchor="ctr"/>
        <a:lstStyle/>
        <a:p>
          <a:pPr algn="l"/>
          <a:r>
            <a:rPr altLang="ja-JP" lang="en-US" sz="1100"/>
            <a:t>AP</a:t>
          </a:r>
          <a:r>
            <a:rPr altLang="en-US" lang="ja-JP" sz="1100"/>
            <a:t>名変更設定</a:t>
          </a:r>
        </a:p>
      </xdr:txBody>
    </xdr:sp>
    <xdr:clientData/>
  </xdr:twoCellAnchor>
  <xdr:twoCellAnchor>
    <xdr:from>
      <xdr:col>26</xdr:col>
      <xdr:colOff>67235</xdr:colOff>
      <xdr:row>33</xdr:row>
      <xdr:rowOff>14311</xdr:rowOff>
    </xdr:from>
    <xdr:to>
      <xdr:col>29</xdr:col>
      <xdr:colOff>156882</xdr:colOff>
      <xdr:row>35</xdr:row>
      <xdr:rowOff>11821</xdr:rowOff>
    </xdr:to>
    <xdr:sp macro="" fLocksText="0">
      <xdr:nvSpPr>
        <xdr:cNvPr id="10" name="右矢印 9"/>
        <xdr:cNvSpPr/>
      </xdr:nvSpPr>
      <xdr:spPr>
        <a:xfrm>
          <a:off x="5019675" y="6858000"/>
          <a:ext cx="657225" cy="333375"/>
        </a:xfrm>
        <a:prstGeom prst="rightArrow"/>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altLang="en-US" lang="ja-JP"/>
        </a:p>
      </xdr:txBody>
    </xdr:sp>
    <xdr:clientData/>
  </xdr:twoCellAnchor>
  <xdr:twoCellAnchor>
    <xdr:from>
      <xdr:col>1</xdr:col>
      <xdr:colOff>84667</xdr:colOff>
      <xdr:row>14</xdr:row>
      <xdr:rowOff>95250</xdr:rowOff>
    </xdr:from>
    <xdr:to>
      <xdr:col>15</xdr:col>
      <xdr:colOff>52917</xdr:colOff>
      <xdr:row>16</xdr:row>
      <xdr:rowOff>84667</xdr:rowOff>
    </xdr:to>
    <xdr:sp macro="" fLocksText="0">
      <xdr:nvSpPr>
        <xdr:cNvPr id="11" name="角丸四角形 10"/>
        <xdr:cNvSpPr/>
      </xdr:nvSpPr>
      <xdr:spPr>
        <a:xfrm>
          <a:off x="276225" y="2771775"/>
          <a:ext cx="2638425" cy="428625"/>
        </a:xfrm>
        <a:prstGeom prst="roundRect"/>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ctr"/>
        <a:lstStyle/>
        <a:p>
          <a:pPr algn="ctr"/>
          <a:r>
            <a:rPr altLang="en-US" lang="ja-JP" sz="1100"/>
            <a:t>数が多いときは下記をご使用ください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2" Type="http://schemas.openxmlformats.org/officeDocument/2006/relationships/printerSettings" Target="../printerSettings/printerSettings9.bin" /><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2" Type="http://schemas.openxmlformats.org/officeDocument/2006/relationships/printerSettings" Target="../printerSettings/printerSettings10.bin" /><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2" Type="http://schemas.openxmlformats.org/officeDocument/2006/relationships/printerSettings" Target="../printerSettings/printerSettings14.bin" /><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2" Type="http://schemas.openxmlformats.org/officeDocument/2006/relationships/printerSettings" Target="../printerSettings/printerSettings16.bin" /><Relationship Id="rId1"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2" Type="http://schemas.openxmlformats.org/officeDocument/2006/relationships/printerSettings" Target="../printerSettings/printerSettings20.bin" /><Relationship Id="rId1" Type="http://schemas.openxmlformats.org/officeDocument/2006/relationships/drawing" Target="../drawings/drawing7.xml" /></Relationships>
</file>

<file path=xl/worksheets/_rels/sheet23.xml.rels><?xml version="1.0" encoding="UTF-8" standalone="yes"?><Relationships xmlns="http://schemas.openxmlformats.org/package/2006/relationships"><Relationship Id="rId4" Type="http://schemas.openxmlformats.org/officeDocument/2006/relationships/printerSettings" Target="../printerSettings/printerSettings21.bin" /><Relationship Id="rId2" Type="http://schemas.openxmlformats.org/officeDocument/2006/relationships/comments" Target="../comments23.xml" /><Relationship Id="rId3" Type="http://schemas.openxmlformats.org/officeDocument/2006/relationships/vmlDrawing" Target="../drawings/vmlDrawing1.vml" /><Relationship Id="rId1" Type="http://schemas.openxmlformats.org/officeDocument/2006/relationships/hyperlink" Target="mailto:xxx@yyy.jp" TargetMode="External" /></Relationships>
</file>

<file path=xl/worksheets/_rels/sheet24.xml.rels><?xml version="1.0" encoding="UTF-8" standalone="yes"?><Relationships xmlns="http://schemas.openxmlformats.org/package/2006/relationships"><Relationship Id="rId2" Type="http://schemas.openxmlformats.org/officeDocument/2006/relationships/vmlDrawing" Target="../drawings/vmlDrawing2.vml" /><Relationship Id="rId3" Type="http://schemas.openxmlformats.org/officeDocument/2006/relationships/printerSettings" Target="../printerSettings/printerSettings22.bin" /><Relationship Id="rId1" Type="http://schemas.openxmlformats.org/officeDocument/2006/relationships/comments" Target="../comments24.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2" Type="http://schemas.openxmlformats.org/officeDocument/2006/relationships/printerSettings" Target="../printerSettings/printerSettings7.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tabColor rgb="FFFF0000"/>
  </sheetPr>
  <dimension ref="A1:AZ74"/>
  <sheetViews>
    <sheetView tabSelected="1" view="pageBreakPreview" zoomScaleNormal="100" zoomScaleSheetLayoutView="100" workbookViewId="0" topLeftCell="A1">
      <selection pane="topLeft" activeCell="AH10" sqref="AH10:AX11"/>
    </sheetView>
  </sheetViews>
  <sheetFormatPr defaultColWidth="9.005" defaultRowHeight="13.5"/>
  <cols>
    <col min="1" max="149" width="2.625" style="168" customWidth="1"/>
    <col min="150" max="16384" width="9" style="168"/>
  </cols>
  <sheetData>
    <row r="1" spans="1:52" ht="13.5" customHeight="1">
      <c r="A1" s="169"/>
      <c r="B1" s="169"/>
      <c r="C1" s="447" t="s">
        <v>395</v>
      </c>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169"/>
    </row>
    <row r="2" spans="1:52" ht="13.5" customHeight="1">
      <c r="A2" s="169"/>
      <c r="B2" s="169"/>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169"/>
    </row>
    <row r="3" spans="1:52" ht="13.5" customHeight="1">
      <c r="A3" s="169"/>
      <c r="B3" s="169"/>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169"/>
    </row>
    <row r="4" spans="1:52" ht="13.5" customHeight="1">
      <c r="A4" s="169"/>
      <c r="B4" s="169"/>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169"/>
    </row>
    <row r="5" spans="1:52" ht="14.25">
      <c r="A5" s="169"/>
      <c r="B5" s="169"/>
      <c r="C5" s="173" t="s">
        <v>398</v>
      </c>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row>
    <row r="6" spans="1:52" ht="14.25">
      <c r="A6" s="169"/>
      <c r="B6" s="169"/>
      <c r="C6" s="173" t="s">
        <v>394</v>
      </c>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row>
    <row r="7" spans="1:52" ht="14.25">
      <c r="A7" s="169"/>
      <c r="B7" s="169"/>
      <c r="C7" s="173" t="s">
        <v>1008</v>
      </c>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row>
    <row r="8" spans="1:52" ht="14.25">
      <c r="A8" s="169"/>
      <c r="B8" s="169"/>
      <c r="C8" s="173" t="s">
        <v>402</v>
      </c>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t="s">
        <v>1073</v>
      </c>
      <c r="AS8" s="169"/>
      <c r="AT8" s="169"/>
      <c r="AU8" s="169"/>
      <c r="AV8" s="169"/>
      <c r="AW8" s="169"/>
      <c r="AX8" s="169"/>
      <c r="AY8" s="169"/>
      <c r="AZ8" s="169"/>
    </row>
    <row r="9" spans="1:52" s="141" customFormat="1" ht="18.75">
      <c r="A9" s="142"/>
      <c r="B9" s="142"/>
      <c r="C9" s="365" t="s">
        <v>947</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50"/>
      <c r="AK9" s="147"/>
      <c r="AL9" s="161"/>
      <c r="AM9" s="161"/>
      <c r="AN9" s="161"/>
      <c r="AO9" s="161"/>
      <c r="AP9" s="147"/>
      <c r="AQ9" s="147"/>
      <c r="AR9" s="431" t="s">
        <v>1074</v>
      </c>
      <c r="AS9" s="161"/>
      <c r="AT9" s="161"/>
      <c r="AU9" s="161"/>
      <c r="AV9" s="161"/>
      <c r="AW9" s="161"/>
      <c r="AX9" s="161"/>
      <c r="AY9" s="161"/>
      <c r="AZ9" s="142"/>
    </row>
    <row r="10" spans="1:52" s="141" customFormat="1" ht="13.5">
      <c r="A10" s="142"/>
      <c r="B10" s="142"/>
      <c r="C10" s="438" t="s">
        <v>814</v>
      </c>
      <c r="D10" s="438"/>
      <c r="E10" s="438"/>
      <c r="F10" s="438"/>
      <c r="G10" s="438"/>
      <c r="H10" s="438"/>
      <c r="I10" s="438"/>
      <c r="J10" s="436"/>
      <c r="K10" s="436"/>
      <c r="L10" s="436"/>
      <c r="M10" s="436"/>
      <c r="N10" s="436"/>
      <c r="O10" s="436"/>
      <c r="P10" s="436"/>
      <c r="Q10" s="436"/>
      <c r="R10" s="436"/>
      <c r="S10" s="436"/>
      <c r="T10" s="436"/>
      <c r="U10" s="436"/>
      <c r="V10" s="436"/>
      <c r="W10" s="436"/>
      <c r="X10" s="436"/>
      <c r="Y10" s="436"/>
      <c r="Z10" s="436"/>
      <c r="AA10" s="438" t="s">
        <v>815</v>
      </c>
      <c r="AB10" s="438"/>
      <c r="AC10" s="438"/>
      <c r="AD10" s="438"/>
      <c r="AE10" s="438"/>
      <c r="AF10" s="438"/>
      <c r="AG10" s="438"/>
      <c r="AH10" s="436"/>
      <c r="AI10" s="436"/>
      <c r="AJ10" s="436"/>
      <c r="AK10" s="436"/>
      <c r="AL10" s="436"/>
      <c r="AM10" s="436"/>
      <c r="AN10" s="436"/>
      <c r="AO10" s="436"/>
      <c r="AP10" s="436"/>
      <c r="AQ10" s="436"/>
      <c r="AR10" s="436"/>
      <c r="AS10" s="436"/>
      <c r="AT10" s="436"/>
      <c r="AU10" s="436"/>
      <c r="AV10" s="436"/>
      <c r="AW10" s="436"/>
      <c r="AX10" s="436"/>
      <c r="AY10" s="161"/>
      <c r="AZ10" s="142"/>
    </row>
    <row r="11" spans="1:52" s="141" customFormat="1" ht="13.5">
      <c r="A11" s="142"/>
      <c r="B11" s="142"/>
      <c r="C11" s="439"/>
      <c r="D11" s="439"/>
      <c r="E11" s="439"/>
      <c r="F11" s="439"/>
      <c r="G11" s="439"/>
      <c r="H11" s="439"/>
      <c r="I11" s="439"/>
      <c r="J11" s="437"/>
      <c r="K11" s="437"/>
      <c r="L11" s="437"/>
      <c r="M11" s="437"/>
      <c r="N11" s="437"/>
      <c r="O11" s="437"/>
      <c r="P11" s="437"/>
      <c r="Q11" s="437"/>
      <c r="R11" s="437"/>
      <c r="S11" s="437"/>
      <c r="T11" s="437"/>
      <c r="U11" s="437"/>
      <c r="V11" s="437"/>
      <c r="W11" s="437"/>
      <c r="X11" s="437"/>
      <c r="Y11" s="437"/>
      <c r="Z11" s="437"/>
      <c r="AA11" s="439"/>
      <c r="AB11" s="439"/>
      <c r="AC11" s="439"/>
      <c r="AD11" s="439"/>
      <c r="AE11" s="439"/>
      <c r="AF11" s="439"/>
      <c r="AG11" s="439"/>
      <c r="AH11" s="437"/>
      <c r="AI11" s="437"/>
      <c r="AJ11" s="437"/>
      <c r="AK11" s="437"/>
      <c r="AL11" s="437"/>
      <c r="AM11" s="437"/>
      <c r="AN11" s="437"/>
      <c r="AO11" s="437"/>
      <c r="AP11" s="437"/>
      <c r="AQ11" s="437"/>
      <c r="AR11" s="437"/>
      <c r="AS11" s="437"/>
      <c r="AT11" s="437"/>
      <c r="AU11" s="437"/>
      <c r="AV11" s="437"/>
      <c r="AW11" s="437"/>
      <c r="AX11" s="437"/>
      <c r="AY11" s="161"/>
      <c r="AZ11" s="142"/>
    </row>
    <row r="12" spans="1:52" s="141" customFormat="1" ht="13.5" customHeight="1">
      <c r="A12" s="142"/>
      <c r="B12" s="142"/>
      <c r="C12" s="459" t="s">
        <v>393</v>
      </c>
      <c r="D12" s="460"/>
      <c r="E12" s="460"/>
      <c r="F12" s="460"/>
      <c r="G12" s="460"/>
      <c r="H12" s="460"/>
      <c r="I12" s="474" t="s">
        <v>348</v>
      </c>
      <c r="J12" s="476"/>
      <c r="K12" s="444"/>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6"/>
      <c r="AY12" s="170"/>
      <c r="AZ12" s="170"/>
    </row>
    <row r="13" spans="1:52" s="141" customFormat="1" ht="13.5">
      <c r="A13" s="142"/>
      <c r="B13" s="142"/>
      <c r="C13" s="461"/>
      <c r="D13" s="462"/>
      <c r="E13" s="462"/>
      <c r="F13" s="462"/>
      <c r="G13" s="462"/>
      <c r="H13" s="462"/>
      <c r="I13" s="486"/>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8"/>
      <c r="AY13" s="170"/>
      <c r="AZ13" s="170"/>
    </row>
    <row r="14" spans="1:52" s="141" customFormat="1" ht="12.75" customHeight="1">
      <c r="A14" s="142"/>
      <c r="B14" s="142"/>
      <c r="C14" s="461"/>
      <c r="D14" s="462"/>
      <c r="E14" s="462"/>
      <c r="F14" s="462"/>
      <c r="G14" s="462"/>
      <c r="H14" s="462"/>
      <c r="I14" s="489"/>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1"/>
      <c r="AY14" s="170"/>
      <c r="AZ14" s="170"/>
    </row>
    <row r="15" spans="1:52" s="141" customFormat="1" ht="13.5" customHeight="1">
      <c r="A15" s="142"/>
      <c r="B15" s="142"/>
      <c r="C15" s="469" t="s">
        <v>392</v>
      </c>
      <c r="D15" s="469"/>
      <c r="E15" s="469"/>
      <c r="F15" s="469"/>
      <c r="G15" s="469"/>
      <c r="H15" s="469"/>
      <c r="I15" s="172" t="s">
        <v>391</v>
      </c>
      <c r="J15" s="470"/>
      <c r="K15" s="470"/>
      <c r="L15" s="470"/>
      <c r="M15" s="470"/>
      <c r="N15" s="470"/>
      <c r="O15" s="470"/>
      <c r="P15" s="470"/>
      <c r="Q15" s="470"/>
      <c r="R15" s="501" t="s">
        <v>389</v>
      </c>
      <c r="S15" s="502"/>
      <c r="T15" s="503"/>
      <c r="U15" s="510"/>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2"/>
      <c r="AY15" s="142"/>
      <c r="AZ15" s="142"/>
    </row>
    <row r="16" spans="1:52" s="141" customFormat="1" ht="13.5" customHeight="1">
      <c r="A16" s="142"/>
      <c r="B16" s="142"/>
      <c r="C16" s="469"/>
      <c r="D16" s="469"/>
      <c r="E16" s="469"/>
      <c r="F16" s="469"/>
      <c r="G16" s="469"/>
      <c r="H16" s="469"/>
      <c r="I16" s="471" t="s">
        <v>390</v>
      </c>
      <c r="J16" s="472"/>
      <c r="K16" s="473"/>
      <c r="L16" s="477"/>
      <c r="M16" s="478"/>
      <c r="N16" s="478"/>
      <c r="O16" s="478"/>
      <c r="P16" s="478"/>
      <c r="Q16" s="479"/>
      <c r="R16" s="504"/>
      <c r="S16" s="505"/>
      <c r="T16" s="506"/>
      <c r="U16" s="513"/>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5"/>
      <c r="AY16" s="142"/>
      <c r="AZ16" s="142"/>
    </row>
    <row r="17" spans="1:52" s="141" customFormat="1" ht="13.5" customHeight="1">
      <c r="A17" s="142"/>
      <c r="B17" s="142"/>
      <c r="C17" s="469"/>
      <c r="D17" s="469"/>
      <c r="E17" s="469"/>
      <c r="F17" s="469"/>
      <c r="G17" s="469"/>
      <c r="H17" s="469"/>
      <c r="I17" s="474"/>
      <c r="J17" s="475"/>
      <c r="K17" s="476"/>
      <c r="L17" s="480"/>
      <c r="M17" s="481"/>
      <c r="N17" s="481"/>
      <c r="O17" s="481"/>
      <c r="P17" s="481"/>
      <c r="Q17" s="482"/>
      <c r="R17" s="507"/>
      <c r="S17" s="508"/>
      <c r="T17" s="509"/>
      <c r="U17" s="516"/>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8"/>
      <c r="AY17" s="142"/>
      <c r="AZ17" s="142"/>
    </row>
    <row r="18" spans="1:52" s="141" customFormat="1" ht="13.5" customHeight="1">
      <c r="A18" s="142"/>
      <c r="B18" s="142"/>
      <c r="C18" s="469"/>
      <c r="D18" s="469"/>
      <c r="E18" s="469"/>
      <c r="F18" s="469"/>
      <c r="G18" s="469"/>
      <c r="H18" s="469"/>
      <c r="I18" s="466"/>
      <c r="J18" s="467"/>
      <c r="K18" s="467"/>
      <c r="L18" s="467"/>
      <c r="M18" s="467"/>
      <c r="N18" s="467"/>
      <c r="O18" s="467"/>
      <c r="P18" s="467"/>
      <c r="Q18" s="468"/>
      <c r="R18" s="498" t="s">
        <v>388</v>
      </c>
      <c r="S18" s="499"/>
      <c r="T18" s="500"/>
      <c r="U18" s="495"/>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7"/>
      <c r="AY18" s="142"/>
      <c r="AZ18" s="142"/>
    </row>
    <row r="19" spans="1:52" ht="14.25" customHeight="1">
      <c r="A19" s="169"/>
      <c r="B19" s="169"/>
      <c r="C19" s="463" t="s">
        <v>387</v>
      </c>
      <c r="D19" s="464"/>
      <c r="E19" s="464"/>
      <c r="F19" s="464"/>
      <c r="G19" s="464"/>
      <c r="H19" s="465"/>
      <c r="I19" s="483"/>
      <c r="J19" s="484"/>
      <c r="K19" s="484"/>
      <c r="L19" s="484"/>
      <c r="M19" s="484"/>
      <c r="N19" s="484"/>
      <c r="O19" s="484"/>
      <c r="P19" s="484"/>
      <c r="Q19" s="484"/>
      <c r="R19" s="484"/>
      <c r="S19" s="484"/>
      <c r="T19" s="484"/>
      <c r="U19" s="484"/>
      <c r="V19" s="484"/>
      <c r="W19" s="484"/>
      <c r="X19" s="484"/>
      <c r="Y19" s="484"/>
      <c r="Z19" s="485"/>
      <c r="AA19" s="463" t="s">
        <v>386</v>
      </c>
      <c r="AB19" s="464"/>
      <c r="AC19" s="464"/>
      <c r="AD19" s="464"/>
      <c r="AE19" s="464"/>
      <c r="AF19" s="464"/>
      <c r="AG19" s="464"/>
      <c r="AH19" s="465"/>
      <c r="AI19" s="466" t="s">
        <v>385</v>
      </c>
      <c r="AJ19" s="468"/>
      <c r="AK19" s="492"/>
      <c r="AL19" s="493"/>
      <c r="AM19" s="493"/>
      <c r="AN19" s="493"/>
      <c r="AO19" s="494"/>
      <c r="AP19" s="171" t="s">
        <v>384</v>
      </c>
      <c r="AQ19" s="492"/>
      <c r="AR19" s="493"/>
      <c r="AS19" s="494"/>
      <c r="AT19" s="171" t="s">
        <v>383</v>
      </c>
      <c r="AU19" s="492"/>
      <c r="AV19" s="493"/>
      <c r="AW19" s="494"/>
      <c r="AX19" s="171" t="s">
        <v>382</v>
      </c>
      <c r="AY19" s="170"/>
      <c r="AZ19" s="170"/>
    </row>
    <row r="20" spans="1:52" ht="14.25" customHeight="1">
      <c r="A20" s="169"/>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row>
    <row r="21" spans="1:52" ht="14.25" customHeight="1">
      <c r="A21" s="169"/>
      <c r="B21" s="169"/>
      <c r="C21" s="442" t="s">
        <v>381</v>
      </c>
      <c r="D21" s="442"/>
      <c r="E21" s="442"/>
      <c r="F21" s="442"/>
      <c r="G21" s="442"/>
      <c r="H21" s="442"/>
      <c r="I21" s="442"/>
      <c r="J21" s="442"/>
      <c r="K21" s="442"/>
      <c r="L21" s="442"/>
      <c r="M21" s="442"/>
      <c r="N21" s="442"/>
      <c r="O21" s="442"/>
      <c r="P21" s="442"/>
      <c r="Q21" s="442"/>
      <c r="R21" s="448"/>
      <c r="S21" s="449" t="s">
        <v>379</v>
      </c>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169"/>
      <c r="AZ21" s="169"/>
    </row>
    <row r="22" spans="1:52" ht="14.25" customHeight="1">
      <c r="A22" s="169"/>
      <c r="B22" s="169"/>
      <c r="C22" s="442"/>
      <c r="D22" s="442"/>
      <c r="E22" s="442"/>
      <c r="F22" s="442"/>
      <c r="G22" s="442"/>
      <c r="H22" s="442"/>
      <c r="I22" s="442"/>
      <c r="J22" s="442"/>
      <c r="K22" s="442"/>
      <c r="L22" s="442"/>
      <c r="M22" s="442"/>
      <c r="N22" s="442"/>
      <c r="O22" s="442"/>
      <c r="P22" s="442"/>
      <c r="Q22" s="442"/>
      <c r="R22" s="448"/>
      <c r="S22" s="452"/>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4"/>
      <c r="AY22" s="169"/>
      <c r="AZ22" s="169"/>
    </row>
    <row r="23" spans="1:52" ht="14.25" customHeight="1">
      <c r="A23" s="169"/>
      <c r="B23" s="169"/>
      <c r="C23" s="442"/>
      <c r="D23" s="442"/>
      <c r="E23" s="442"/>
      <c r="F23" s="442"/>
      <c r="G23" s="442"/>
      <c r="H23" s="442"/>
      <c r="I23" s="442"/>
      <c r="J23" s="442"/>
      <c r="K23" s="442"/>
      <c r="L23" s="442"/>
      <c r="M23" s="442"/>
      <c r="N23" s="442"/>
      <c r="O23" s="442"/>
      <c r="P23" s="442"/>
      <c r="Q23" s="442"/>
      <c r="R23" s="448"/>
      <c r="S23" s="455"/>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7"/>
      <c r="AY23" s="169"/>
      <c r="AZ23" s="169"/>
    </row>
    <row r="24" spans="1:52" ht="14.25" customHeight="1">
      <c r="A24" s="169"/>
      <c r="B24" s="169"/>
      <c r="C24" s="442" t="s">
        <v>380</v>
      </c>
      <c r="D24" s="442"/>
      <c r="E24" s="442"/>
      <c r="F24" s="442"/>
      <c r="G24" s="442"/>
      <c r="H24" s="442"/>
      <c r="I24" s="442"/>
      <c r="J24" s="442"/>
      <c r="K24" s="442"/>
      <c r="L24" s="442"/>
      <c r="M24" s="442"/>
      <c r="N24" s="442"/>
      <c r="O24" s="442"/>
      <c r="P24" s="442"/>
      <c r="Q24" s="442"/>
      <c r="R24" s="448"/>
      <c r="S24" s="458" t="s">
        <v>379</v>
      </c>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169"/>
      <c r="AZ24" s="169"/>
    </row>
    <row r="25" spans="1:52" ht="14.25" customHeight="1">
      <c r="A25" s="169"/>
      <c r="B25" s="169"/>
      <c r="C25" s="442"/>
      <c r="D25" s="442"/>
      <c r="E25" s="442"/>
      <c r="F25" s="442"/>
      <c r="G25" s="442"/>
      <c r="H25" s="442"/>
      <c r="I25" s="442"/>
      <c r="J25" s="442"/>
      <c r="K25" s="442"/>
      <c r="L25" s="442"/>
      <c r="M25" s="442"/>
      <c r="N25" s="442"/>
      <c r="O25" s="442"/>
      <c r="P25" s="442"/>
      <c r="Q25" s="442"/>
      <c r="R25" s="44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169"/>
      <c r="AZ25" s="169"/>
    </row>
    <row r="26" spans="1:52" ht="14.25" customHeight="1">
      <c r="A26" s="169"/>
      <c r="B26" s="169"/>
      <c r="C26" s="442"/>
      <c r="D26" s="442"/>
      <c r="E26" s="442"/>
      <c r="F26" s="442"/>
      <c r="G26" s="442"/>
      <c r="H26" s="442"/>
      <c r="I26" s="442"/>
      <c r="J26" s="442"/>
      <c r="K26" s="442"/>
      <c r="L26" s="442"/>
      <c r="M26" s="442"/>
      <c r="N26" s="442"/>
      <c r="O26" s="442"/>
      <c r="P26" s="442"/>
      <c r="Q26" s="442"/>
      <c r="R26" s="44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169"/>
      <c r="AZ26" s="169"/>
    </row>
    <row r="27" spans="1:52" ht="14.25"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row>
    <row r="28" spans="1:52" ht="14.25" customHeight="1">
      <c r="A28" s="169"/>
      <c r="B28" s="169"/>
      <c r="C28" s="442" t="s">
        <v>378</v>
      </c>
      <c r="D28" s="442"/>
      <c r="E28" s="442"/>
      <c r="F28" s="442"/>
      <c r="G28" s="442"/>
      <c r="H28" s="442"/>
      <c r="I28" s="442"/>
      <c r="J28" s="442"/>
      <c r="K28" s="442"/>
      <c r="L28" s="442"/>
      <c r="M28" s="442"/>
      <c r="N28" s="442"/>
      <c r="O28" s="442"/>
      <c r="P28" s="442"/>
      <c r="Q28" s="442"/>
      <c r="R28" s="442"/>
      <c r="S28" s="442" t="s">
        <v>377</v>
      </c>
      <c r="T28" s="442"/>
      <c r="U28" s="442"/>
      <c r="V28" s="442"/>
      <c r="W28" s="442"/>
      <c r="X28" s="442"/>
      <c r="Y28" s="442"/>
      <c r="Z28" s="442"/>
      <c r="AA28" s="442"/>
      <c r="AB28" s="442"/>
      <c r="AC28" s="442"/>
      <c r="AD28" s="442"/>
      <c r="AE28" s="442"/>
      <c r="AF28" s="442"/>
      <c r="AG28" s="442"/>
      <c r="AH28" s="442"/>
      <c r="AI28" s="442" t="s">
        <v>376</v>
      </c>
      <c r="AJ28" s="442"/>
      <c r="AK28" s="442"/>
      <c r="AL28" s="442"/>
      <c r="AM28" s="442"/>
      <c r="AN28" s="442"/>
      <c r="AO28" s="442"/>
      <c r="AP28" s="442"/>
      <c r="AQ28" s="442"/>
      <c r="AR28" s="442"/>
      <c r="AS28" s="442"/>
      <c r="AT28" s="442"/>
      <c r="AU28" s="442"/>
      <c r="AV28" s="442"/>
      <c r="AW28" s="442"/>
      <c r="AX28" s="442"/>
      <c r="AY28" s="169"/>
      <c r="AZ28" s="169"/>
    </row>
    <row r="29" spans="1:52" ht="14.25" customHeight="1">
      <c r="A29" s="169"/>
      <c r="B29" s="169"/>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169"/>
      <c r="AZ29" s="169"/>
    </row>
    <row r="30" spans="1:52" ht="13.5">
      <c r="A30" s="169"/>
      <c r="B30" s="169"/>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169"/>
      <c r="AZ30" s="169"/>
    </row>
    <row r="31" spans="1:52" ht="13.5">
      <c r="A31" s="169"/>
      <c r="B31" s="169"/>
      <c r="C31" s="440" t="s">
        <v>375</v>
      </c>
      <c r="D31" s="440"/>
      <c r="E31" s="440"/>
      <c r="F31" s="440"/>
      <c r="G31" s="440"/>
      <c r="H31" s="440"/>
      <c r="I31" s="440"/>
      <c r="J31" s="440"/>
      <c r="K31" s="440"/>
      <c r="L31" s="440"/>
      <c r="M31" s="440"/>
      <c r="N31" s="440"/>
      <c r="O31" s="440"/>
      <c r="P31" s="440"/>
      <c r="Q31" s="440"/>
      <c r="R31" s="440"/>
      <c r="S31" s="440" t="s">
        <v>374</v>
      </c>
      <c r="T31" s="440"/>
      <c r="U31" s="440"/>
      <c r="V31" s="440"/>
      <c r="W31" s="440"/>
      <c r="X31" s="440"/>
      <c r="Y31" s="440"/>
      <c r="Z31" s="440"/>
      <c r="AA31" s="440"/>
      <c r="AB31" s="440"/>
      <c r="AC31" s="440"/>
      <c r="AD31" s="440"/>
      <c r="AE31" s="440"/>
      <c r="AF31" s="440"/>
      <c r="AG31" s="440"/>
      <c r="AH31" s="440"/>
      <c r="AI31" s="441" t="s">
        <v>373</v>
      </c>
      <c r="AJ31" s="441"/>
      <c r="AK31" s="441"/>
      <c r="AL31" s="441"/>
      <c r="AM31" s="441"/>
      <c r="AN31" s="441"/>
      <c r="AO31" s="441"/>
      <c r="AP31" s="441"/>
      <c r="AQ31" s="441"/>
      <c r="AR31" s="441"/>
      <c r="AS31" s="441"/>
      <c r="AT31" s="441"/>
      <c r="AU31" s="441"/>
      <c r="AV31" s="441"/>
      <c r="AW31" s="441"/>
      <c r="AX31" s="441"/>
      <c r="AY31" s="169"/>
      <c r="AZ31" s="169"/>
    </row>
    <row r="32" spans="1:52" ht="13.5">
      <c r="A32" s="169"/>
      <c r="B32" s="169"/>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1"/>
      <c r="AJ32" s="441"/>
      <c r="AK32" s="441"/>
      <c r="AL32" s="441"/>
      <c r="AM32" s="441"/>
      <c r="AN32" s="441"/>
      <c r="AO32" s="441"/>
      <c r="AP32" s="441"/>
      <c r="AQ32" s="441"/>
      <c r="AR32" s="441"/>
      <c r="AS32" s="441"/>
      <c r="AT32" s="441"/>
      <c r="AU32" s="441"/>
      <c r="AV32" s="441"/>
      <c r="AW32" s="441"/>
      <c r="AX32" s="441"/>
      <c r="AY32" s="169"/>
      <c r="AZ32" s="169"/>
    </row>
    <row r="33" spans="1:52" ht="13.5">
      <c r="A33" s="169"/>
      <c r="B33" s="169"/>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1"/>
      <c r="AJ33" s="441"/>
      <c r="AK33" s="441"/>
      <c r="AL33" s="441"/>
      <c r="AM33" s="441"/>
      <c r="AN33" s="441"/>
      <c r="AO33" s="441"/>
      <c r="AP33" s="441"/>
      <c r="AQ33" s="441"/>
      <c r="AR33" s="441"/>
      <c r="AS33" s="441"/>
      <c r="AT33" s="441"/>
      <c r="AU33" s="441"/>
      <c r="AV33" s="441"/>
      <c r="AW33" s="441"/>
      <c r="AX33" s="441"/>
      <c r="AY33" s="169"/>
      <c r="AZ33" s="169"/>
    </row>
    <row r="34" spans="1:52" ht="13.5">
      <c r="A34" s="169"/>
      <c r="B34" s="169"/>
      <c r="C34" s="440" t="s">
        <v>372</v>
      </c>
      <c r="D34" s="440"/>
      <c r="E34" s="440"/>
      <c r="F34" s="440"/>
      <c r="G34" s="440"/>
      <c r="H34" s="440"/>
      <c r="I34" s="440"/>
      <c r="J34" s="440"/>
      <c r="K34" s="440"/>
      <c r="L34" s="440"/>
      <c r="M34" s="440"/>
      <c r="N34" s="440"/>
      <c r="O34" s="440"/>
      <c r="P34" s="440"/>
      <c r="Q34" s="440"/>
      <c r="R34" s="440"/>
      <c r="S34" s="440" t="s">
        <v>371</v>
      </c>
      <c r="T34" s="440"/>
      <c r="U34" s="440"/>
      <c r="V34" s="440"/>
      <c r="W34" s="440"/>
      <c r="X34" s="440"/>
      <c r="Y34" s="440"/>
      <c r="Z34" s="440"/>
      <c r="AA34" s="440"/>
      <c r="AB34" s="440"/>
      <c r="AC34" s="440"/>
      <c r="AD34" s="440"/>
      <c r="AE34" s="440"/>
      <c r="AF34" s="440"/>
      <c r="AG34" s="440"/>
      <c r="AH34" s="440"/>
      <c r="AI34" s="441"/>
      <c r="AJ34" s="441"/>
      <c r="AK34" s="441"/>
      <c r="AL34" s="441"/>
      <c r="AM34" s="441"/>
      <c r="AN34" s="441"/>
      <c r="AO34" s="441"/>
      <c r="AP34" s="441"/>
      <c r="AQ34" s="441"/>
      <c r="AR34" s="441"/>
      <c r="AS34" s="441"/>
      <c r="AT34" s="441"/>
      <c r="AU34" s="441"/>
      <c r="AV34" s="441"/>
      <c r="AW34" s="441"/>
      <c r="AX34" s="441"/>
      <c r="AY34" s="169"/>
      <c r="AZ34" s="169"/>
    </row>
    <row r="35" spans="1:52" ht="13.5">
      <c r="A35" s="169"/>
      <c r="B35" s="169"/>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1"/>
      <c r="AJ35" s="441"/>
      <c r="AK35" s="441"/>
      <c r="AL35" s="441"/>
      <c r="AM35" s="441"/>
      <c r="AN35" s="441"/>
      <c r="AO35" s="441"/>
      <c r="AP35" s="441"/>
      <c r="AQ35" s="441"/>
      <c r="AR35" s="441"/>
      <c r="AS35" s="441"/>
      <c r="AT35" s="441"/>
      <c r="AU35" s="441"/>
      <c r="AV35" s="441"/>
      <c r="AW35" s="441"/>
      <c r="AX35" s="441"/>
      <c r="AY35" s="169"/>
      <c r="AZ35" s="169"/>
    </row>
    <row r="36" spans="1:52" ht="13.5">
      <c r="A36" s="169"/>
      <c r="B36" s="169"/>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1"/>
      <c r="AJ36" s="441"/>
      <c r="AK36" s="441"/>
      <c r="AL36" s="441"/>
      <c r="AM36" s="441"/>
      <c r="AN36" s="441"/>
      <c r="AO36" s="441"/>
      <c r="AP36" s="441"/>
      <c r="AQ36" s="441"/>
      <c r="AR36" s="441"/>
      <c r="AS36" s="441"/>
      <c r="AT36" s="441"/>
      <c r="AU36" s="441"/>
      <c r="AV36" s="441"/>
      <c r="AW36" s="441"/>
      <c r="AX36" s="441"/>
      <c r="AY36" s="169"/>
      <c r="AZ36" s="169"/>
    </row>
    <row r="37" spans="1:52" ht="13.5">
      <c r="A37" s="169"/>
      <c r="B37" s="169"/>
      <c r="C37" s="440" t="s">
        <v>798</v>
      </c>
      <c r="D37" s="440"/>
      <c r="E37" s="440"/>
      <c r="F37" s="440"/>
      <c r="G37" s="440"/>
      <c r="H37" s="440"/>
      <c r="I37" s="440"/>
      <c r="J37" s="440"/>
      <c r="K37" s="440"/>
      <c r="L37" s="440"/>
      <c r="M37" s="440"/>
      <c r="N37" s="440"/>
      <c r="O37" s="440"/>
      <c r="P37" s="440"/>
      <c r="Q37" s="440"/>
      <c r="R37" s="440"/>
      <c r="S37" s="440" t="s">
        <v>977</v>
      </c>
      <c r="T37" s="440"/>
      <c r="U37" s="440"/>
      <c r="V37" s="440"/>
      <c r="W37" s="440"/>
      <c r="X37" s="440"/>
      <c r="Y37" s="440"/>
      <c r="Z37" s="440"/>
      <c r="AA37" s="440"/>
      <c r="AB37" s="440"/>
      <c r="AC37" s="440"/>
      <c r="AD37" s="440"/>
      <c r="AE37" s="440"/>
      <c r="AF37" s="440"/>
      <c r="AG37" s="440"/>
      <c r="AH37" s="440"/>
      <c r="AI37" s="441"/>
      <c r="AJ37" s="441"/>
      <c r="AK37" s="441"/>
      <c r="AL37" s="441"/>
      <c r="AM37" s="441"/>
      <c r="AN37" s="441"/>
      <c r="AO37" s="441"/>
      <c r="AP37" s="441"/>
      <c r="AQ37" s="441"/>
      <c r="AR37" s="441"/>
      <c r="AS37" s="441"/>
      <c r="AT37" s="441"/>
      <c r="AU37" s="441"/>
      <c r="AV37" s="441"/>
      <c r="AW37" s="441"/>
      <c r="AX37" s="441"/>
      <c r="AY37" s="169"/>
      <c r="AZ37" s="169"/>
    </row>
    <row r="38" spans="1:52" ht="13.5">
      <c r="A38" s="169"/>
      <c r="B38" s="169"/>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1"/>
      <c r="AJ38" s="441"/>
      <c r="AK38" s="441"/>
      <c r="AL38" s="441"/>
      <c r="AM38" s="441"/>
      <c r="AN38" s="441"/>
      <c r="AO38" s="441"/>
      <c r="AP38" s="441"/>
      <c r="AQ38" s="441"/>
      <c r="AR38" s="441"/>
      <c r="AS38" s="441"/>
      <c r="AT38" s="441"/>
      <c r="AU38" s="441"/>
      <c r="AV38" s="441"/>
      <c r="AW38" s="441"/>
      <c r="AX38" s="441"/>
      <c r="AY38" s="169"/>
      <c r="AZ38" s="169"/>
    </row>
    <row r="39" spans="1:52" ht="13.5">
      <c r="A39" s="169"/>
      <c r="B39" s="169"/>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1"/>
      <c r="AJ39" s="441"/>
      <c r="AK39" s="441"/>
      <c r="AL39" s="441"/>
      <c r="AM39" s="441"/>
      <c r="AN39" s="441"/>
      <c r="AO39" s="441"/>
      <c r="AP39" s="441"/>
      <c r="AQ39" s="441"/>
      <c r="AR39" s="441"/>
      <c r="AS39" s="441"/>
      <c r="AT39" s="441"/>
      <c r="AU39" s="441"/>
      <c r="AV39" s="441"/>
      <c r="AW39" s="441"/>
      <c r="AX39" s="441"/>
      <c r="AY39" s="169"/>
      <c r="AZ39" s="169"/>
    </row>
    <row r="40" spans="1:52" ht="13.5">
      <c r="A40" s="169"/>
      <c r="B40" s="169"/>
      <c r="C40" s="440" t="s">
        <v>799</v>
      </c>
      <c r="D40" s="440"/>
      <c r="E40" s="440"/>
      <c r="F40" s="440"/>
      <c r="G40" s="440"/>
      <c r="H40" s="440"/>
      <c r="I40" s="440"/>
      <c r="J40" s="440"/>
      <c r="K40" s="440"/>
      <c r="L40" s="440"/>
      <c r="M40" s="440"/>
      <c r="N40" s="440"/>
      <c r="O40" s="440"/>
      <c r="P40" s="440"/>
      <c r="Q40" s="440"/>
      <c r="R40" s="440"/>
      <c r="S40" s="440" t="s">
        <v>978</v>
      </c>
      <c r="T40" s="440"/>
      <c r="U40" s="440"/>
      <c r="V40" s="440"/>
      <c r="W40" s="440"/>
      <c r="X40" s="440"/>
      <c r="Y40" s="440"/>
      <c r="Z40" s="440"/>
      <c r="AA40" s="440"/>
      <c r="AB40" s="440"/>
      <c r="AC40" s="440"/>
      <c r="AD40" s="440"/>
      <c r="AE40" s="440"/>
      <c r="AF40" s="440"/>
      <c r="AG40" s="440"/>
      <c r="AH40" s="440"/>
      <c r="AI40" s="441"/>
      <c r="AJ40" s="441"/>
      <c r="AK40" s="441"/>
      <c r="AL40" s="441"/>
      <c r="AM40" s="441"/>
      <c r="AN40" s="441"/>
      <c r="AO40" s="441"/>
      <c r="AP40" s="441"/>
      <c r="AQ40" s="441"/>
      <c r="AR40" s="441"/>
      <c r="AS40" s="441"/>
      <c r="AT40" s="441"/>
      <c r="AU40" s="441"/>
      <c r="AV40" s="441"/>
      <c r="AW40" s="441"/>
      <c r="AX40" s="441"/>
      <c r="AY40" s="169"/>
      <c r="AZ40" s="169"/>
    </row>
    <row r="41" spans="1:52" ht="13.5">
      <c r="A41" s="169"/>
      <c r="B41" s="169"/>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1"/>
      <c r="AJ41" s="441"/>
      <c r="AK41" s="441"/>
      <c r="AL41" s="441"/>
      <c r="AM41" s="441"/>
      <c r="AN41" s="441"/>
      <c r="AO41" s="441"/>
      <c r="AP41" s="441"/>
      <c r="AQ41" s="441"/>
      <c r="AR41" s="441"/>
      <c r="AS41" s="441"/>
      <c r="AT41" s="441"/>
      <c r="AU41" s="441"/>
      <c r="AV41" s="441"/>
      <c r="AW41" s="441"/>
      <c r="AX41" s="441"/>
      <c r="AY41" s="169"/>
      <c r="AZ41" s="169"/>
    </row>
    <row r="42" spans="1:52" ht="13.5">
      <c r="A42" s="169"/>
      <c r="B42" s="169"/>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1"/>
      <c r="AJ42" s="441"/>
      <c r="AK42" s="441"/>
      <c r="AL42" s="441"/>
      <c r="AM42" s="441"/>
      <c r="AN42" s="441"/>
      <c r="AO42" s="441"/>
      <c r="AP42" s="441"/>
      <c r="AQ42" s="441"/>
      <c r="AR42" s="441"/>
      <c r="AS42" s="441"/>
      <c r="AT42" s="441"/>
      <c r="AU42" s="441"/>
      <c r="AV42" s="441"/>
      <c r="AW42" s="441"/>
      <c r="AX42" s="441"/>
      <c r="AY42" s="169"/>
      <c r="AZ42" s="169"/>
    </row>
    <row r="43" spans="1:52" ht="13.5">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row>
    <row r="44" spans="1:52" ht="13.5">
      <c r="A44" s="169"/>
      <c r="B44" s="169"/>
      <c r="C44" s="330" t="s">
        <v>800</v>
      </c>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row>
    <row r="45" spans="1:52" ht="13.5">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row>
    <row r="46" spans="1:52" ht="13.5">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row>
    <row r="47" spans="1:52" ht="13.5">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row>
    <row r="48" spans="1:52" ht="13.5">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row>
    <row r="49" spans="1:52" ht="13.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row>
    <row r="50" spans="1:52" ht="13.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row>
    <row r="51" spans="1:52" ht="13.5">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row>
    <row r="52" spans="1:52" ht="13.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row>
    <row r="53" spans="1:52" ht="13.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row>
    <row r="54" spans="1:52" ht="13.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row>
    <row r="55" spans="1:52" ht="13.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row>
    <row r="56" spans="1:52" ht="13.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row>
    <row r="57" spans="1:52" ht="13.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row>
    <row r="58" spans="1:52" ht="13.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row>
    <row r="59" spans="1:52" ht="13.5">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row>
    <row r="60" spans="1:52" ht="13.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row>
    <row r="61" spans="1:52" ht="13.5">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row>
    <row r="62" spans="1:52" ht="13.5">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row>
    <row r="63" spans="1:52" ht="13.5">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row>
    <row r="64" spans="1:52" ht="13.5">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row>
    <row r="65" spans="1:52" ht="13.5">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row>
    <row r="66" spans="1:52" ht="13.5">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row>
    <row r="67" spans="1:52" ht="13.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row>
    <row r="68" spans="1:52" ht="13.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row>
    <row r="69" spans="1:52" ht="13.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row>
    <row r="70" spans="1:52" ht="13.5">
      <c r="A70" s="169"/>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row>
    <row r="71" spans="3:52" ht="13.5">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row>
    <row r="72" spans="3:52" ht="13.5">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row>
    <row r="73" spans="3:52" ht="13.5">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row>
    <row r="74" spans="3:52" ht="13.5">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row>
  </sheetData>
  <sheetProtection selectLockedCells="1"/>
  <mergeCells count="41">
    <mergeCell ref="I12:J12"/>
    <mergeCell ref="AU19:AW19"/>
    <mergeCell ref="U18:AX18"/>
    <mergeCell ref="R18:T18"/>
    <mergeCell ref="AQ19:AS19"/>
    <mergeCell ref="AI19:AJ19"/>
    <mergeCell ref="AK19:AO19"/>
    <mergeCell ref="R15:T17"/>
    <mergeCell ref="U15:AX17"/>
    <mergeCell ref="C1:AY4"/>
    <mergeCell ref="C21:R23"/>
    <mergeCell ref="S21:AX23"/>
    <mergeCell ref="C24:R26"/>
    <mergeCell ref="S24:AX26"/>
    <mergeCell ref="C12:H14"/>
    <mergeCell ref="C19:H19"/>
    <mergeCell ref="I18:Q18"/>
    <mergeCell ref="C15:H18"/>
    <mergeCell ref="J15:Q15"/>
    <mergeCell ref="AA19:AH19"/>
    <mergeCell ref="I16:K17"/>
    <mergeCell ref="L16:Q17"/>
    <mergeCell ref="I19:Z19"/>
    <mergeCell ref="I13:AX14"/>
    <mergeCell ref="C10:I11"/>
    <mergeCell ref="J10:Z11"/>
    <mergeCell ref="AA10:AG11"/>
    <mergeCell ref="AH10:AX11"/>
    <mergeCell ref="C40:R42"/>
    <mergeCell ref="S40:AH42"/>
    <mergeCell ref="AI31:AX42"/>
    <mergeCell ref="S31:AH33"/>
    <mergeCell ref="S34:AH36"/>
    <mergeCell ref="C31:R33"/>
    <mergeCell ref="C34:R36"/>
    <mergeCell ref="C37:R39"/>
    <mergeCell ref="S37:AH39"/>
    <mergeCell ref="C28:R30"/>
    <mergeCell ref="S28:AH30"/>
    <mergeCell ref="AI28:AX30"/>
    <mergeCell ref="K12:AX12"/>
  </mergeCells>
  <conditionalFormatting sqref="C31:AH33">
    <cfRule type="expression" priority="12" dxfId="56">
      <formula>AND($S$21&lt;&gt;"SSID設定変更",$S$21&lt;&gt;"■選択して下さい■")</formula>
    </cfRule>
  </conditionalFormatting>
  <conditionalFormatting sqref="C34:AH36">
    <cfRule type="expression" priority="11" dxfId="56">
      <formula>AND($S$21&lt;&gt;"連絡先変更",$S$21&lt;&gt;"■選択して下さい■")</formula>
    </cfRule>
  </conditionalFormatting>
  <conditionalFormatting sqref="C16:H17 C15:Q15 C18:I18 R18:U18 U15">
    <cfRule type="expression" priority="10" dxfId="56">
      <formula>$Y$6="■"</formula>
    </cfRule>
  </conditionalFormatting>
  <conditionalFormatting sqref="S21:AX23">
    <cfRule type="cellIs" priority="2" dxfId="54" operator="between">
      <formula>リスト!$F$3</formula>
      <formula>リスト!$F$4</formula>
    </cfRule>
  </conditionalFormatting>
  <conditionalFormatting sqref="S24:AX26">
    <cfRule type="cellIs" priority="1" dxfId="54" operator="between">
      <formula>リスト!$G$3</formula>
      <formula>リスト!$G$4</formula>
    </cfRule>
  </conditionalFormatting>
  <dataValidations count="11">
    <dataValidation allowBlank="1" showInputMessage="1" showErrorMessage="1" errorTitle="入力エラー" error="カタカナを入力してください" imeMode="fullKatakana" sqref="U15"/>
    <dataValidation type="whole" allowBlank="1" showInputMessage="1" showErrorMessage="1" promptTitle="郵便番号入力" prompt="7桁の番号を入力してください。_x000a_（&quot;-&quot; は不要）" errorTitle="入力エラー" error="7桁の番号を入力してください。_x000a_（&quot;-&quot; は不要）" sqref="J15:Q15">
      <formula1>0</formula1>
      <formula2>9999999</formula2>
    </dataValidation>
    <dataValidation allowBlank="1" showInputMessage="1" showErrorMessage="1" imeMode="hiragana" sqref="I13:AX14 U18:AX18"/>
    <dataValidation allowBlank="1" showInputMessage="1" showErrorMessage="1" imeMode="disabled" sqref="I19:Z19"/>
    <dataValidation allowBlank="1" showInputMessage="1" showErrorMessage="1" imeMode="fullKatakana" sqref="K12:AX12"/>
    <dataValidation type="list" allowBlank="1" showErrorMessage="1" promptTitle="都道府県名入力" prompt="右側▼を押して、リストより選択してください。" errorTitle="都道府県名入力" error="右側▼を押して、リストより選択してください。" imeMode="hiragana" sqref="L16:Q17">
      <formula1>リスト!$I$2:$I$48</formula1>
    </dataValidation>
    <dataValidation type="list" allowBlank="1" showInputMessage="1" showErrorMessage="1" imeMode="disabled" sqref="S21:AX23">
      <formula1>リスト!$F$2:$F$4</formula1>
    </dataValidation>
    <dataValidation type="list" allowBlank="1" showInputMessage="1" showErrorMessage="1" sqref="S24:AX26">
      <formula1>リスト!$G$2:$G$4</formula1>
    </dataValidation>
    <dataValidation type="list" allowBlank="1" showInputMessage="1" showErrorMessage="1" imeMode="disabled" sqref="AK19:AO19">
      <formula1>リスト!$B$5:$B$25</formula1>
    </dataValidation>
    <dataValidation type="list" allowBlank="1" showInputMessage="1" showErrorMessage="1" imeMode="disabled" sqref="AQ19:AS19">
      <formula1>リスト!$C$2:$C$13</formula1>
    </dataValidation>
    <dataValidation type="list" allowBlank="1" showInputMessage="1" showErrorMessage="1" imeMode="disabled" sqref="AU19:AW19">
      <formula1>リスト!$D$2:$D$32</formula1>
    </dataValidation>
  </dataValidations>
  <pageMargins left="0.7" right="0.7" top="0.75" bottom="0.75" header="0.3" footer="0.3"/>
  <pageSetup orientation="portrait" paperSize="9" scale="51" r:id="rId1"/>
  <headerFooter>
    <oddFooter>&amp;RNDA対象資料:パ３-2019-170-SYS000556(S)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4">
    <pageSetUpPr fitToPage="1"/>
  </sheetPr>
  <dimension ref="A1:BE36"/>
  <sheetViews>
    <sheetView view="pageBreakPreview" zoomScaleNormal="70" zoomScaleSheetLayoutView="100" workbookViewId="0" topLeftCell="A1">
      <selection pane="topLeft" activeCell="AG24" sqref="AG24:AI24"/>
    </sheetView>
  </sheetViews>
  <sheetFormatPr defaultColWidth="2.505" defaultRowHeight="13.5"/>
  <cols>
    <col min="1" max="56" width="2.5" style="10"/>
    <col min="57" max="57" width="2.875" style="10" bestFit="1" customWidth="1"/>
    <col min="58" max="16384" width="2.5" style="10"/>
  </cols>
  <sheetData>
    <row r="1" spans="1:54" s="7" customFormat="1" ht="12.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row>
    <row r="2" spans="1:54" s="7" customFormat="1" ht="6.75" customHeight="1">
      <c r="A2" s="6"/>
      <c r="B2" s="701" t="s">
        <v>638</v>
      </c>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6"/>
    </row>
    <row r="3" spans="1:54" s="7" customFormat="1" ht="6.75" customHeight="1">
      <c r="A3" s="6"/>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6"/>
    </row>
    <row r="4" spans="1:54" s="7" customFormat="1" ht="6.75" customHeight="1">
      <c r="A4" s="6"/>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6"/>
    </row>
    <row r="5" spans="1:54" s="7" customFormat="1" ht="6.75" customHeight="1">
      <c r="A5" s="6"/>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6"/>
    </row>
    <row r="6" spans="1:54" s="7" customFormat="1" ht="18.75">
      <c r="A6" s="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6"/>
      <c r="AT6" s="8"/>
      <c r="AU6" s="221" t="str">
        <f>設定変更依頼書!AR8</f>
        <v>Ver.2.9(2022.9.30～）</v>
      </c>
      <c r="AV6" s="8"/>
      <c r="AW6" s="8"/>
      <c r="AX6" s="8"/>
      <c r="AY6" s="8"/>
      <c r="AZ6" s="6"/>
      <c r="BA6" s="6"/>
      <c r="BB6" s="6"/>
    </row>
    <row r="7" spans="1:54" ht="64.5" customHeight="1">
      <c r="A7" s="9"/>
      <c r="B7" s="703" t="s">
        <v>639</v>
      </c>
      <c r="C7" s="704"/>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5"/>
      <c r="BB7" s="9"/>
    </row>
    <row r="8" spans="1:54" ht="45" customHeight="1">
      <c r="A8" s="9"/>
      <c r="B8" s="706"/>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708"/>
      <c r="BB8" s="9"/>
    </row>
    <row r="9" spans="1:54" ht="14.25" customHeight="1">
      <c r="A9" s="9"/>
      <c r="B9" s="11"/>
      <c r="C9" s="11"/>
      <c r="D9" s="11"/>
      <c r="E9" s="11"/>
      <c r="F9" s="11"/>
      <c r="G9" s="11"/>
      <c r="H9" s="11"/>
      <c r="I9" s="11"/>
      <c r="J9" s="11"/>
      <c r="K9" s="11"/>
      <c r="L9" s="11"/>
      <c r="M9" s="11"/>
      <c r="N9" s="11"/>
      <c r="O9" s="12"/>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9"/>
      <c r="BA9" s="9"/>
      <c r="BB9" s="9"/>
    </row>
    <row r="10" spans="1:54" ht="7.5" customHeight="1">
      <c r="A10" s="9"/>
      <c r="B10" s="23"/>
      <c r="C10" s="15"/>
      <c r="D10" s="16"/>
      <c r="E10" s="16"/>
      <c r="F10" s="16"/>
      <c r="G10" s="16"/>
      <c r="H10" s="16"/>
      <c r="I10" s="16"/>
      <c r="J10" s="16"/>
      <c r="K10" s="16"/>
      <c r="L10" s="16"/>
      <c r="M10" s="15"/>
      <c r="N10" s="16"/>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9"/>
      <c r="BA10" s="9"/>
      <c r="BB10" s="9"/>
    </row>
    <row r="11" spans="1:54" ht="17.25">
      <c r="A11" s="9"/>
      <c r="B11" s="709" t="s">
        <v>634</v>
      </c>
      <c r="C11" s="710"/>
      <c r="D11" s="710"/>
      <c r="E11" s="710"/>
      <c r="F11" s="710"/>
      <c r="G11" s="710"/>
      <c r="H11" s="710"/>
      <c r="I11" s="710"/>
      <c r="J11" s="711"/>
      <c r="K11" s="711"/>
      <c r="L11" s="711"/>
      <c r="M11" s="711"/>
      <c r="N11" s="711"/>
      <c r="O11" s="711"/>
      <c r="P11" s="711"/>
      <c r="Q11" s="711"/>
      <c r="R11" s="711"/>
      <c r="S11" s="711"/>
      <c r="T11" s="711"/>
      <c r="U11" s="711"/>
      <c r="V11" s="711"/>
      <c r="W11" s="711"/>
      <c r="X11" s="711"/>
      <c r="Y11" s="711"/>
      <c r="Z11" s="711"/>
      <c r="AA11" s="711"/>
      <c r="AB11" s="711"/>
      <c r="AC11" s="711"/>
      <c r="AD11" s="23"/>
      <c r="AE11" s="23"/>
      <c r="AF11" s="23"/>
      <c r="AG11" s="23"/>
      <c r="AH11" s="23"/>
      <c r="AI11" s="23"/>
      <c r="AJ11" s="23"/>
      <c r="AK11" s="23"/>
      <c r="AL11" s="23"/>
      <c r="AM11" s="23"/>
      <c r="AN11" s="23"/>
      <c r="AO11" s="23"/>
      <c r="AP11" s="23"/>
      <c r="AQ11" s="23"/>
      <c r="AR11" s="23"/>
      <c r="AS11" s="23"/>
      <c r="AT11" s="23"/>
      <c r="AU11" s="23"/>
      <c r="AV11" s="23"/>
      <c r="AW11" s="23"/>
      <c r="AX11" s="23"/>
      <c r="AY11" s="23"/>
      <c r="AZ11" s="9"/>
      <c r="BA11" s="9"/>
      <c r="BB11" s="9"/>
    </row>
    <row r="12" spans="1:54" ht="8.25" customHeight="1">
      <c r="A12" s="9"/>
      <c r="B12" s="23"/>
      <c r="C12" s="15"/>
      <c r="D12" s="16"/>
      <c r="E12" s="16"/>
      <c r="F12" s="16"/>
      <c r="G12" s="16"/>
      <c r="H12" s="16"/>
      <c r="I12" s="16"/>
      <c r="J12" s="16"/>
      <c r="K12" s="16"/>
      <c r="L12" s="16"/>
      <c r="M12" s="15"/>
      <c r="N12" s="16"/>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9"/>
      <c r="BA12" s="9"/>
      <c r="BB12" s="9"/>
    </row>
    <row r="13" spans="1:54" ht="14.25" customHeight="1">
      <c r="A13" s="9"/>
      <c r="B13" s="23"/>
      <c r="C13" s="15"/>
      <c r="D13" s="16"/>
      <c r="E13" s="16"/>
      <c r="F13" s="16"/>
      <c r="G13" s="16"/>
      <c r="H13" s="16"/>
      <c r="I13" s="16"/>
      <c r="J13" s="16"/>
      <c r="K13" s="16"/>
      <c r="L13" s="16"/>
      <c r="M13" s="15"/>
      <c r="N13" s="16"/>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9"/>
      <c r="BA13" s="9"/>
      <c r="BB13" s="9"/>
    </row>
    <row r="14" spans="1:54" s="7" customFormat="1" ht="6.75" customHeight="1">
      <c r="A14" s="6"/>
      <c r="B14" s="737" t="s">
        <v>258</v>
      </c>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8"/>
      <c r="AS14" s="738"/>
      <c r="AT14" s="738"/>
      <c r="AU14" s="738"/>
      <c r="AV14" s="738"/>
      <c r="AW14" s="738"/>
      <c r="AX14" s="738"/>
      <c r="AY14" s="738"/>
      <c r="AZ14" s="738"/>
      <c r="BA14" s="739"/>
      <c r="BB14" s="6"/>
    </row>
    <row r="15" spans="1:54" s="7" customFormat="1" ht="6.75" customHeight="1">
      <c r="A15" s="6"/>
      <c r="B15" s="740"/>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c r="AO15" s="741"/>
      <c r="AP15" s="741"/>
      <c r="AQ15" s="741"/>
      <c r="AR15" s="741"/>
      <c r="AS15" s="741"/>
      <c r="AT15" s="741"/>
      <c r="AU15" s="741"/>
      <c r="AV15" s="741"/>
      <c r="AW15" s="741"/>
      <c r="AX15" s="741"/>
      <c r="AY15" s="741"/>
      <c r="AZ15" s="741"/>
      <c r="BA15" s="742"/>
      <c r="BB15" s="6"/>
    </row>
    <row r="16" spans="1:54" s="7" customFormat="1" ht="6.75" customHeight="1">
      <c r="A16" s="6"/>
      <c r="B16" s="740"/>
      <c r="C16" s="741"/>
      <c r="D16" s="741"/>
      <c r="E16" s="741"/>
      <c r="F16" s="741"/>
      <c r="G16" s="741"/>
      <c r="H16" s="741"/>
      <c r="I16" s="741"/>
      <c r="J16" s="741"/>
      <c r="K16" s="741"/>
      <c r="L16" s="741"/>
      <c r="M16" s="741"/>
      <c r="N16" s="741"/>
      <c r="O16" s="741"/>
      <c r="P16" s="741"/>
      <c r="Q16" s="741"/>
      <c r="R16" s="741"/>
      <c r="S16" s="741"/>
      <c r="T16" s="741"/>
      <c r="U16" s="741"/>
      <c r="V16" s="741"/>
      <c r="W16" s="741"/>
      <c r="X16" s="741"/>
      <c r="Y16" s="741"/>
      <c r="Z16" s="741"/>
      <c r="AA16" s="741"/>
      <c r="AB16" s="741"/>
      <c r="AC16" s="741"/>
      <c r="AD16" s="741"/>
      <c r="AE16" s="741"/>
      <c r="AF16" s="741"/>
      <c r="AG16" s="741"/>
      <c r="AH16" s="741"/>
      <c r="AI16" s="741"/>
      <c r="AJ16" s="741"/>
      <c r="AK16" s="741"/>
      <c r="AL16" s="741"/>
      <c r="AM16" s="741"/>
      <c r="AN16" s="741"/>
      <c r="AO16" s="741"/>
      <c r="AP16" s="741"/>
      <c r="AQ16" s="741"/>
      <c r="AR16" s="741"/>
      <c r="AS16" s="741"/>
      <c r="AT16" s="741"/>
      <c r="AU16" s="741"/>
      <c r="AV16" s="741"/>
      <c r="AW16" s="741"/>
      <c r="AX16" s="741"/>
      <c r="AY16" s="741"/>
      <c r="AZ16" s="741"/>
      <c r="BA16" s="742"/>
      <c r="BB16" s="6"/>
    </row>
    <row r="17" spans="1:54" s="7" customFormat="1" ht="6.75" customHeight="1">
      <c r="A17" s="6"/>
      <c r="B17" s="743"/>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744"/>
      <c r="AK17" s="744"/>
      <c r="AL17" s="744"/>
      <c r="AM17" s="744"/>
      <c r="AN17" s="744"/>
      <c r="AO17" s="744"/>
      <c r="AP17" s="744"/>
      <c r="AQ17" s="744"/>
      <c r="AR17" s="744"/>
      <c r="AS17" s="744"/>
      <c r="AT17" s="744"/>
      <c r="AU17" s="744"/>
      <c r="AV17" s="744"/>
      <c r="AW17" s="744"/>
      <c r="AX17" s="744"/>
      <c r="AY17" s="744"/>
      <c r="AZ17" s="744"/>
      <c r="BA17" s="745"/>
      <c r="BB17" s="6"/>
    </row>
    <row r="18" spans="1:54" ht="13.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1:54" s="18" customFormat="1" ht="18" customHeight="1">
      <c r="A20" s="24"/>
      <c r="B20" s="734" t="s">
        <v>248</v>
      </c>
      <c r="C20" s="735"/>
      <c r="D20" s="735"/>
      <c r="E20" s="735"/>
      <c r="F20" s="735"/>
      <c r="G20" s="735"/>
      <c r="H20" s="735"/>
      <c r="I20" s="735"/>
      <c r="J20" s="735"/>
      <c r="K20" s="735"/>
      <c r="L20" s="735"/>
      <c r="M20" s="735"/>
      <c r="N20" s="735"/>
      <c r="O20" s="735"/>
      <c r="P20" s="735"/>
      <c r="Q20" s="735"/>
      <c r="R20" s="735"/>
      <c r="S20" s="735"/>
      <c r="T20" s="735"/>
      <c r="U20" s="735"/>
      <c r="V20" s="73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24"/>
      <c r="BA20" s="24"/>
      <c r="BB20" s="24"/>
    </row>
    <row r="21" spans="1:54" s="19" customFormat="1" ht="17.25">
      <c r="A21" s="20"/>
      <c r="B21" s="23"/>
      <c r="C21" s="15"/>
      <c r="D21" s="16"/>
      <c r="E21" s="16"/>
      <c r="F21" s="16"/>
      <c r="G21" s="16"/>
      <c r="H21" s="16"/>
      <c r="I21" s="16"/>
      <c r="J21" s="16"/>
      <c r="K21" s="16"/>
      <c r="L21" s="16"/>
      <c r="M21" s="15"/>
      <c r="N21" s="16"/>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0"/>
      <c r="BA21" s="20"/>
      <c r="BB21" s="20"/>
    </row>
    <row r="22" spans="1:54" s="19" customFormat="1" ht="32.25" customHeight="1">
      <c r="A22" s="20"/>
      <c r="B22" s="730" t="s">
        <v>3</v>
      </c>
      <c r="C22" s="731"/>
      <c r="D22" s="731"/>
      <c r="E22" s="731"/>
      <c r="F22" s="731"/>
      <c r="G22" s="731"/>
      <c r="H22" s="731"/>
      <c r="I22" s="731"/>
      <c r="J22" s="731"/>
      <c r="K22" s="731"/>
      <c r="L22" s="731"/>
      <c r="M22" s="731"/>
      <c r="N22" s="732"/>
      <c r="O22" s="730" t="s">
        <v>4</v>
      </c>
      <c r="P22" s="731"/>
      <c r="Q22" s="731"/>
      <c r="R22" s="731"/>
      <c r="S22" s="731"/>
      <c r="T22" s="731"/>
      <c r="U22" s="731"/>
      <c r="V22" s="731"/>
      <c r="W22" s="731"/>
      <c r="X22" s="731"/>
      <c r="Y22" s="732"/>
      <c r="Z22" s="733"/>
      <c r="AA22" s="733"/>
      <c r="AB22" s="733"/>
      <c r="AC22" s="733"/>
      <c r="AD22" s="733"/>
      <c r="AE22" s="733"/>
      <c r="AF22" s="730" t="s">
        <v>5</v>
      </c>
      <c r="AG22" s="731"/>
      <c r="AH22" s="731"/>
      <c r="AI22" s="731"/>
      <c r="AJ22" s="731"/>
      <c r="AK22" s="731"/>
      <c r="AL22" s="731"/>
      <c r="AM22" s="731"/>
      <c r="AN22" s="731"/>
      <c r="AO22" s="731"/>
      <c r="AP22" s="731"/>
      <c r="AQ22" s="731"/>
      <c r="AR22" s="731"/>
      <c r="AS22" s="731"/>
      <c r="AT22" s="731"/>
      <c r="AU22" s="731"/>
      <c r="AV22" s="731"/>
      <c r="AW22" s="731"/>
      <c r="AX22" s="731"/>
      <c r="AY22" s="731"/>
      <c r="AZ22" s="731"/>
      <c r="BA22" s="732"/>
      <c r="BB22" s="20"/>
    </row>
    <row r="23" spans="1:54" s="19" customFormat="1" ht="14.25" customHeight="1">
      <c r="A23" s="20"/>
      <c r="B23" s="720" t="s">
        <v>227</v>
      </c>
      <c r="C23" s="721"/>
      <c r="D23" s="721"/>
      <c r="E23" s="721"/>
      <c r="F23" s="721"/>
      <c r="G23" s="721"/>
      <c r="H23" s="721"/>
      <c r="I23" s="721"/>
      <c r="J23" s="721"/>
      <c r="K23" s="721"/>
      <c r="L23" s="721"/>
      <c r="M23" s="721"/>
      <c r="N23" s="722"/>
      <c r="O23" s="720" t="s">
        <v>228</v>
      </c>
      <c r="P23" s="721"/>
      <c r="Q23" s="721"/>
      <c r="R23" s="721"/>
      <c r="S23" s="721"/>
      <c r="T23" s="721"/>
      <c r="U23" s="721"/>
      <c r="V23" s="721"/>
      <c r="W23" s="721"/>
      <c r="X23" s="721"/>
      <c r="Y23" s="722"/>
      <c r="Z23" s="20"/>
      <c r="AA23" s="20"/>
      <c r="AB23" s="20"/>
      <c r="AC23" s="20"/>
      <c r="AD23" s="20"/>
      <c r="AE23" s="20"/>
      <c r="AF23" s="123"/>
      <c r="AG23" s="110"/>
      <c r="AH23" s="110"/>
      <c r="AI23" s="110"/>
      <c r="AJ23" s="110"/>
      <c r="AK23" s="110"/>
      <c r="AL23" s="110"/>
      <c r="AM23" s="110"/>
      <c r="AN23" s="110"/>
      <c r="AO23" s="110"/>
      <c r="AP23" s="110"/>
      <c r="AQ23" s="110"/>
      <c r="AR23" s="110"/>
      <c r="AS23" s="110"/>
      <c r="AT23" s="110"/>
      <c r="AU23" s="110"/>
      <c r="AV23" s="110"/>
      <c r="AW23" s="110"/>
      <c r="AX23" s="110"/>
      <c r="AY23" s="110"/>
      <c r="AZ23" s="110"/>
      <c r="BA23" s="130"/>
      <c r="BB23" s="20"/>
    </row>
    <row r="24" spans="1:54" s="19" customFormat="1" ht="14.25" customHeight="1">
      <c r="A24" s="20"/>
      <c r="B24" s="723"/>
      <c r="C24" s="724"/>
      <c r="D24" s="724"/>
      <c r="E24" s="724"/>
      <c r="F24" s="724"/>
      <c r="G24" s="724"/>
      <c r="H24" s="724"/>
      <c r="I24" s="724"/>
      <c r="J24" s="724"/>
      <c r="K24" s="724"/>
      <c r="L24" s="724"/>
      <c r="M24" s="724"/>
      <c r="N24" s="725"/>
      <c r="O24" s="723"/>
      <c r="P24" s="724"/>
      <c r="Q24" s="724"/>
      <c r="R24" s="724"/>
      <c r="S24" s="724"/>
      <c r="T24" s="724"/>
      <c r="U24" s="724"/>
      <c r="V24" s="724"/>
      <c r="W24" s="724"/>
      <c r="X24" s="724"/>
      <c r="Y24" s="725"/>
      <c r="Z24" s="20"/>
      <c r="AA24" s="20"/>
      <c r="AB24" s="20"/>
      <c r="AC24" s="20"/>
      <c r="AD24" s="20"/>
      <c r="AE24" s="20"/>
      <c r="AF24" s="119"/>
      <c r="AG24" s="25" t="s">
        <v>290</v>
      </c>
      <c r="AH24" s="427"/>
      <c r="AI24" s="428" t="s">
        <v>1010</v>
      </c>
      <c r="AJ24" s="116"/>
      <c r="AK24" s="116"/>
      <c r="AL24" s="116"/>
      <c r="AM24" s="116"/>
      <c r="AN24" s="116"/>
      <c r="AO24" s="116"/>
      <c r="AP24" s="116"/>
      <c r="AQ24" s="116"/>
      <c r="AR24" s="116"/>
      <c r="AS24" s="116"/>
      <c r="AT24" s="116"/>
      <c r="AU24" s="116"/>
      <c r="AV24" s="116"/>
      <c r="AW24" s="116"/>
      <c r="AX24" s="116"/>
      <c r="AY24" s="116"/>
      <c r="AZ24" s="116"/>
      <c r="BA24" s="132"/>
      <c r="BB24" s="20"/>
    </row>
    <row r="25" spans="1:54" s="19" customFormat="1" ht="14.25" customHeight="1">
      <c r="A25" s="20"/>
      <c r="B25" s="723"/>
      <c r="C25" s="724"/>
      <c r="D25" s="724"/>
      <c r="E25" s="724"/>
      <c r="F25" s="724"/>
      <c r="G25" s="724"/>
      <c r="H25" s="724"/>
      <c r="I25" s="724"/>
      <c r="J25" s="724"/>
      <c r="K25" s="724"/>
      <c r="L25" s="724"/>
      <c r="M25" s="724"/>
      <c r="N25" s="725"/>
      <c r="O25" s="723"/>
      <c r="P25" s="724"/>
      <c r="Q25" s="724"/>
      <c r="R25" s="724"/>
      <c r="S25" s="724"/>
      <c r="T25" s="724"/>
      <c r="U25" s="724"/>
      <c r="V25" s="724"/>
      <c r="W25" s="724"/>
      <c r="X25" s="724"/>
      <c r="Y25" s="725"/>
      <c r="Z25" s="20"/>
      <c r="AA25" s="20"/>
      <c r="AB25" s="20"/>
      <c r="AC25" s="20"/>
      <c r="AD25" s="20"/>
      <c r="AE25" s="20"/>
      <c r="AF25" s="119"/>
      <c r="AG25" s="116"/>
      <c r="AH25" s="116"/>
      <c r="AI25" s="116"/>
      <c r="AJ25" s="116"/>
      <c r="AK25" s="116"/>
      <c r="AL25" s="116"/>
      <c r="AM25" s="116"/>
      <c r="AN25" s="116"/>
      <c r="AO25" s="116"/>
      <c r="AP25" s="116"/>
      <c r="AQ25" s="116"/>
      <c r="AR25" s="116"/>
      <c r="AS25" s="116"/>
      <c r="AT25" s="116"/>
      <c r="AU25" s="116"/>
      <c r="AV25" s="116"/>
      <c r="AW25" s="116"/>
      <c r="AX25" s="116"/>
      <c r="AY25" s="116"/>
      <c r="AZ25" s="116"/>
      <c r="BA25" s="132"/>
      <c r="BB25" s="20"/>
    </row>
    <row r="26" spans="1:54" s="19" customFormat="1" ht="14.25" customHeight="1">
      <c r="A26" s="20"/>
      <c r="B26" s="723"/>
      <c r="C26" s="724"/>
      <c r="D26" s="724"/>
      <c r="E26" s="724"/>
      <c r="F26" s="724"/>
      <c r="G26" s="724"/>
      <c r="H26" s="724"/>
      <c r="I26" s="724"/>
      <c r="J26" s="724"/>
      <c r="K26" s="724"/>
      <c r="L26" s="724"/>
      <c r="M26" s="724"/>
      <c r="N26" s="725"/>
      <c r="O26" s="723"/>
      <c r="P26" s="724"/>
      <c r="Q26" s="724"/>
      <c r="R26" s="724"/>
      <c r="S26" s="724"/>
      <c r="T26" s="724"/>
      <c r="U26" s="724"/>
      <c r="V26" s="724"/>
      <c r="W26" s="724"/>
      <c r="X26" s="724"/>
      <c r="Y26" s="725"/>
      <c r="Z26" s="20"/>
      <c r="AA26" s="20"/>
      <c r="AB26" s="20"/>
      <c r="AC26" s="20"/>
      <c r="AD26" s="20"/>
      <c r="AE26" s="20"/>
      <c r="AF26" s="119"/>
      <c r="AG26" s="113" t="s">
        <v>290</v>
      </c>
      <c r="AH26" s="116"/>
      <c r="AI26" s="116" t="s">
        <v>229</v>
      </c>
      <c r="AJ26" s="116"/>
      <c r="AK26" s="116"/>
      <c r="AL26" s="116"/>
      <c r="AM26" s="129"/>
      <c r="AN26" s="116"/>
      <c r="AO26" s="116"/>
      <c r="AP26" s="129"/>
      <c r="AQ26" s="129"/>
      <c r="AR26" s="116"/>
      <c r="AS26" s="129"/>
      <c r="AT26" s="116"/>
      <c r="AU26" s="116"/>
      <c r="AV26" s="116"/>
      <c r="AW26" s="129"/>
      <c r="AX26" s="116"/>
      <c r="AY26" s="116"/>
      <c r="AZ26" s="131"/>
      <c r="BA26" s="132"/>
      <c r="BB26" s="20"/>
    </row>
    <row r="27" spans="1:54" s="19" customFormat="1" ht="14.25" customHeight="1">
      <c r="A27" s="20"/>
      <c r="B27" s="723"/>
      <c r="C27" s="724"/>
      <c r="D27" s="724"/>
      <c r="E27" s="724"/>
      <c r="F27" s="724"/>
      <c r="G27" s="724"/>
      <c r="H27" s="724"/>
      <c r="I27" s="724"/>
      <c r="J27" s="724"/>
      <c r="K27" s="724"/>
      <c r="L27" s="724"/>
      <c r="M27" s="724"/>
      <c r="N27" s="725"/>
      <c r="O27" s="723"/>
      <c r="P27" s="724"/>
      <c r="Q27" s="724"/>
      <c r="R27" s="724"/>
      <c r="S27" s="724"/>
      <c r="T27" s="724"/>
      <c r="U27" s="724"/>
      <c r="V27" s="724"/>
      <c r="W27" s="724"/>
      <c r="X27" s="724"/>
      <c r="Y27" s="725"/>
      <c r="Z27" s="20"/>
      <c r="AA27" s="20"/>
      <c r="AB27" s="20"/>
      <c r="AC27" s="20"/>
      <c r="AD27" s="20"/>
      <c r="AE27" s="20"/>
      <c r="AF27" s="119"/>
      <c r="AG27" s="116"/>
      <c r="AH27" s="116"/>
      <c r="AI27" s="116"/>
      <c r="AJ27" s="116" t="s">
        <v>230</v>
      </c>
      <c r="AK27" s="129"/>
      <c r="AL27" s="129"/>
      <c r="AM27" s="116"/>
      <c r="AN27" s="129"/>
      <c r="AO27" s="116"/>
      <c r="AP27" s="116"/>
      <c r="AQ27" s="116"/>
      <c r="AR27" s="116" t="s">
        <v>305</v>
      </c>
      <c r="AS27" s="729"/>
      <c r="AT27" s="729"/>
      <c r="AU27" s="729"/>
      <c r="AV27" s="116" t="s">
        <v>310</v>
      </c>
      <c r="AW27" s="131" t="s">
        <v>325</v>
      </c>
      <c r="AX27" s="116"/>
      <c r="AY27" s="129"/>
      <c r="AZ27" s="131"/>
      <c r="BA27" s="132"/>
      <c r="BB27" s="20"/>
    </row>
    <row r="28" spans="1:57" s="19" customFormat="1" ht="14.25" customHeight="1">
      <c r="A28" s="20"/>
      <c r="B28" s="723"/>
      <c r="C28" s="724"/>
      <c r="D28" s="724"/>
      <c r="E28" s="724"/>
      <c r="F28" s="724"/>
      <c r="G28" s="724"/>
      <c r="H28" s="724"/>
      <c r="I28" s="724"/>
      <c r="J28" s="724"/>
      <c r="K28" s="724"/>
      <c r="L28" s="724"/>
      <c r="M28" s="724"/>
      <c r="N28" s="725"/>
      <c r="O28" s="723"/>
      <c r="P28" s="724"/>
      <c r="Q28" s="724"/>
      <c r="R28" s="724"/>
      <c r="S28" s="724"/>
      <c r="T28" s="724"/>
      <c r="U28" s="724"/>
      <c r="V28" s="724"/>
      <c r="W28" s="724"/>
      <c r="X28" s="724"/>
      <c r="Y28" s="725"/>
      <c r="Z28" s="20"/>
      <c r="AA28" s="20"/>
      <c r="AB28" s="20"/>
      <c r="AC28" s="20"/>
      <c r="AD28" s="20"/>
      <c r="AE28" s="20"/>
      <c r="AF28" s="119"/>
      <c r="AG28" s="116"/>
      <c r="AH28" s="116"/>
      <c r="AI28" s="116"/>
      <c r="AJ28" s="116" t="s">
        <v>231</v>
      </c>
      <c r="AK28" s="129"/>
      <c r="AL28" s="129"/>
      <c r="AM28" s="116"/>
      <c r="AN28" s="129"/>
      <c r="AO28" s="116"/>
      <c r="AP28" s="116"/>
      <c r="AQ28" s="116"/>
      <c r="AR28" s="116" t="s">
        <v>305</v>
      </c>
      <c r="AS28" s="715"/>
      <c r="AT28" s="715"/>
      <c r="AU28" s="715"/>
      <c r="AV28" s="116" t="s">
        <v>310</v>
      </c>
      <c r="AW28" s="131" t="s">
        <v>326</v>
      </c>
      <c r="AX28" s="116"/>
      <c r="AY28" s="116"/>
      <c r="AZ28" s="131"/>
      <c r="BA28" s="132"/>
      <c r="BB28" s="20"/>
      <c r="BE28" s="26" t="str">
        <f>IF(AND(AG26="■",OR(AND(AS28&gt;=36,AS28&lt;=64),AND(AS28&gt;=100,AS28&lt;=140)),MOD(AS28,4)=0),"○","×")</f>
        <v>×</v>
      </c>
    </row>
    <row r="29" spans="1:54" s="19" customFormat="1" ht="14.25" customHeight="1">
      <c r="A29" s="20"/>
      <c r="B29" s="726"/>
      <c r="C29" s="727"/>
      <c r="D29" s="727"/>
      <c r="E29" s="727"/>
      <c r="F29" s="727"/>
      <c r="G29" s="727"/>
      <c r="H29" s="727"/>
      <c r="I29" s="727"/>
      <c r="J29" s="727"/>
      <c r="K29" s="727"/>
      <c r="L29" s="727"/>
      <c r="M29" s="727"/>
      <c r="N29" s="728"/>
      <c r="O29" s="726"/>
      <c r="P29" s="727"/>
      <c r="Q29" s="727"/>
      <c r="R29" s="727"/>
      <c r="S29" s="727"/>
      <c r="T29" s="727"/>
      <c r="U29" s="727"/>
      <c r="V29" s="727"/>
      <c r="W29" s="727"/>
      <c r="X29" s="727"/>
      <c r="Y29" s="728"/>
      <c r="Z29" s="20"/>
      <c r="AA29" s="20"/>
      <c r="AB29" s="20"/>
      <c r="AC29" s="20"/>
      <c r="AD29" s="20"/>
      <c r="AE29" s="20"/>
      <c r="AF29" s="184"/>
      <c r="AG29" s="185"/>
      <c r="AH29" s="186"/>
      <c r="AI29" s="187"/>
      <c r="AJ29" s="186"/>
      <c r="AK29" s="186"/>
      <c r="AL29" s="186"/>
      <c r="AM29" s="186"/>
      <c r="AN29" s="186"/>
      <c r="AO29" s="186"/>
      <c r="AP29" s="188"/>
      <c r="AQ29" s="188"/>
      <c r="AR29" s="188"/>
      <c r="AS29" s="188"/>
      <c r="AT29" s="188"/>
      <c r="AU29" s="186"/>
      <c r="AV29" s="186"/>
      <c r="AW29" s="186"/>
      <c r="AX29" s="186"/>
      <c r="AY29" s="186"/>
      <c r="AZ29" s="186"/>
      <c r="BA29" s="189"/>
      <c r="BB29" s="20"/>
    </row>
    <row r="30" spans="1:54" s="19" customFormat="1" ht="13.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row>
    <row r="31" spans="1:54" s="19" customFormat="1" ht="14.25">
      <c r="A31" s="20"/>
      <c r="B31" s="24"/>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t="s">
        <v>257</v>
      </c>
      <c r="AG31" s="20"/>
      <c r="AH31" s="20"/>
      <c r="AI31" s="24"/>
      <c r="AJ31" s="24"/>
      <c r="AK31" s="24"/>
      <c r="AL31" s="24"/>
      <c r="AM31" s="24"/>
      <c r="AN31" s="24"/>
      <c r="AO31" s="24"/>
      <c r="AP31" s="24"/>
      <c r="AQ31" s="24"/>
      <c r="AR31" s="24"/>
      <c r="AS31" s="24"/>
      <c r="AT31" s="24"/>
      <c r="AU31" s="24"/>
      <c r="AV31" s="24"/>
      <c r="AW31" s="24"/>
      <c r="AX31" s="24"/>
      <c r="AY31" s="24"/>
      <c r="AZ31" s="24"/>
      <c r="BA31" s="20"/>
      <c r="BB31" s="20"/>
    </row>
    <row r="32" spans="1:54" s="19" customFormat="1" ht="14.25">
      <c r="A32" s="20"/>
      <c r="B32" s="24"/>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t="s">
        <v>256</v>
      </c>
      <c r="AG32" s="20"/>
      <c r="AH32" s="20"/>
      <c r="AI32" s="24"/>
      <c r="AJ32" s="24"/>
      <c r="AK32" s="24"/>
      <c r="AL32" s="24"/>
      <c r="AM32" s="24"/>
      <c r="AN32" s="24"/>
      <c r="AO32" s="24"/>
      <c r="AP32" s="24"/>
      <c r="AQ32" s="24"/>
      <c r="AR32" s="24"/>
      <c r="AS32" s="24"/>
      <c r="AT32" s="24"/>
      <c r="AU32" s="24"/>
      <c r="AV32" s="24"/>
      <c r="AW32" s="24"/>
      <c r="AX32" s="24"/>
      <c r="AY32" s="24"/>
      <c r="AZ32" s="24"/>
      <c r="BA32" s="20"/>
      <c r="BB32" s="20"/>
    </row>
    <row r="33" spans="1:54" s="19" customFormat="1" ht="14.25">
      <c r="A33" s="20"/>
      <c r="B33" s="24"/>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t="s">
        <v>244</v>
      </c>
      <c r="AI33" s="24"/>
      <c r="AJ33" s="24"/>
      <c r="AK33" s="24"/>
      <c r="AL33" s="24"/>
      <c r="AM33" s="24"/>
      <c r="AN33" s="24"/>
      <c r="AO33" s="24"/>
      <c r="AP33" s="24"/>
      <c r="AQ33" s="24"/>
      <c r="AR33" s="24"/>
      <c r="AS33" s="24"/>
      <c r="AT33" s="24"/>
      <c r="AU33" s="24"/>
      <c r="AV33" s="24"/>
      <c r="AW33" s="24"/>
      <c r="AX33" s="24"/>
      <c r="AY33" s="24"/>
      <c r="AZ33" s="24"/>
      <c r="BA33" s="20"/>
      <c r="BB33" s="20"/>
    </row>
    <row r="34" spans="1:54" s="19" customFormat="1" ht="13.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t="s">
        <v>246</v>
      </c>
      <c r="AI34" s="20"/>
      <c r="AJ34" s="20"/>
      <c r="AK34" s="20"/>
      <c r="AL34" s="20"/>
      <c r="AM34" s="20"/>
      <c r="AN34" s="20"/>
      <c r="AO34" s="20"/>
      <c r="AP34" s="20"/>
      <c r="AQ34" s="20"/>
      <c r="AR34" s="20"/>
      <c r="AS34" s="20"/>
      <c r="AT34" s="20"/>
      <c r="AU34" s="20"/>
      <c r="AV34" s="20"/>
      <c r="AW34" s="20"/>
      <c r="AX34" s="20"/>
      <c r="AY34" s="20"/>
      <c r="AZ34" s="20"/>
      <c r="BA34" s="20"/>
      <c r="BB34" s="20"/>
    </row>
    <row r="35" spans="1:54" s="19" customFormat="1" ht="13.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t="s">
        <v>245</v>
      </c>
      <c r="AI35" s="20"/>
      <c r="AJ35" s="20"/>
      <c r="AK35" s="20"/>
      <c r="AL35" s="20"/>
      <c r="AM35" s="20"/>
      <c r="AN35" s="20"/>
      <c r="AO35" s="20"/>
      <c r="AP35" s="20"/>
      <c r="AQ35" s="20"/>
      <c r="AR35" s="20"/>
      <c r="AS35" s="20"/>
      <c r="AT35" s="20"/>
      <c r="AU35" s="20"/>
      <c r="AV35" s="20"/>
      <c r="AW35" s="20"/>
      <c r="AX35" s="20"/>
      <c r="AY35" s="20"/>
      <c r="AZ35" s="20"/>
      <c r="BA35" s="20"/>
      <c r="BB35" s="20"/>
    </row>
    <row r="36" spans="1:54" ht="13.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sheetData>
  <sheetProtection selectLockedCells="1"/>
  <mergeCells count="14">
    <mergeCell ref="B2:BA5"/>
    <mergeCell ref="O23:Y29"/>
    <mergeCell ref="AS27:AU27"/>
    <mergeCell ref="AS28:AU28"/>
    <mergeCell ref="B22:N22"/>
    <mergeCell ref="O22:Y22"/>
    <mergeCell ref="Z22:AE22"/>
    <mergeCell ref="AF22:BA22"/>
    <mergeCell ref="B23:N29"/>
    <mergeCell ref="B20:V20"/>
    <mergeCell ref="B14:BA17"/>
    <mergeCell ref="B7:BA8"/>
    <mergeCell ref="B11:I11"/>
    <mergeCell ref="J11:AC11"/>
  </mergeCells>
  <dataValidations count="4">
    <dataValidation type="list" allowBlank="1" showInputMessage="1" showErrorMessage="1" sqref="AG26 AG24">
      <formula1>"□,■"</formula1>
    </dataValidation>
    <dataValidation type="custom" allowBlank="1" showErrorMessage="1" errorTitle="入力エラー" error="□⇒■にしてください_x000a_1～11の間の数字を入力してください" imeMode="disabled" sqref="AS27:AU27">
      <formula1>OR(AND(AG26="■",AS27&gt;=1,AS27&lt;=11))</formula1>
    </dataValidation>
    <dataValidation type="custom" allowBlank="1" showErrorMessage="1" errorTitle="入力エラー" error="チャネル固定を□⇒■にしてください_x000a_36～64 または 100～140 の間の数字を1つ記入してください_x000a_ （4の倍数のチャネルのみ設定可能です）" imeMode="disabled" sqref="AS28:AU28">
      <formula1>BD28="○"</formula1>
    </dataValidation>
    <dataValidation allowBlank="1" showErrorMessage="1" sqref="J11"/>
  </dataValidations>
  <pageMargins left="0.25" right="0.25" top="0.75" bottom="0.75" header="0.3" footer="0.3"/>
  <pageSetup orientation="portrait" paperSize="9" scale="75" r:id="rId2"/>
  <headerFooter>
    <oddFooter>&amp;RNDA対象資料:パ３-2019-170-SYS000556(S)</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5">
    <pageSetUpPr fitToPage="1"/>
  </sheetPr>
  <dimension ref="A1:BF196"/>
  <sheetViews>
    <sheetView view="pageBreakPreview" zoomScaleNormal="70" zoomScaleSheetLayoutView="100" workbookViewId="0" topLeftCell="A1">
      <selection pane="topLeft" activeCell="BD142" sqref="BD142"/>
    </sheetView>
  </sheetViews>
  <sheetFormatPr defaultColWidth="2.505" defaultRowHeight="13.5"/>
  <cols>
    <col min="1" max="54" width="2.5" style="17"/>
    <col min="55" max="57" width="2.5" style="17" customWidth="1"/>
    <col min="58" max="16384" width="2.5" style="17"/>
  </cols>
  <sheetData>
    <row r="1" spans="1:54" s="28" customFormat="1" ht="12.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row>
    <row r="2" spans="1:54" s="28" customFormat="1" ht="6.75" customHeight="1">
      <c r="A2" s="27"/>
      <c r="B2" s="800" t="s">
        <v>649</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0"/>
      <c r="BA2" s="800"/>
      <c r="BB2" s="27"/>
    </row>
    <row r="3" spans="1:54" s="28" customFormat="1" ht="6.75" customHeight="1">
      <c r="A3" s="27"/>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c r="AO3" s="800"/>
      <c r="AP3" s="800"/>
      <c r="AQ3" s="800"/>
      <c r="AR3" s="800"/>
      <c r="AS3" s="800"/>
      <c r="AT3" s="800"/>
      <c r="AU3" s="800"/>
      <c r="AV3" s="800"/>
      <c r="AW3" s="800"/>
      <c r="AX3" s="800"/>
      <c r="AY3" s="800"/>
      <c r="AZ3" s="800"/>
      <c r="BA3" s="800"/>
      <c r="BB3" s="27"/>
    </row>
    <row r="4" spans="1:54" s="28" customFormat="1" ht="6.75" customHeight="1">
      <c r="A4" s="27"/>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800"/>
      <c r="BA4" s="800"/>
      <c r="BB4" s="27"/>
    </row>
    <row r="5" spans="1:54" s="28" customFormat="1" ht="6.75" customHeight="1">
      <c r="A5" s="27"/>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0"/>
      <c r="AZ5" s="800"/>
      <c r="BA5" s="800"/>
      <c r="BB5" s="27"/>
    </row>
    <row r="6" spans="1:54" ht="13.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30"/>
      <c r="AP6" s="29"/>
      <c r="AQ6" s="30"/>
      <c r="AR6" s="27"/>
      <c r="AS6" s="27"/>
      <c r="AT6" s="27"/>
      <c r="AU6" s="222" t="str">
        <f>設定変更依頼書!AR8</f>
        <v>Ver.2.9(2022.9.30～）</v>
      </c>
      <c r="AV6" s="27"/>
      <c r="AW6" s="27"/>
      <c r="AX6" s="29"/>
      <c r="AY6" s="29"/>
      <c r="AZ6" s="29"/>
      <c r="BA6" s="29"/>
      <c r="BB6" s="29"/>
    </row>
    <row r="7" spans="1:54" ht="13.5" customHeight="1">
      <c r="A7" s="29"/>
      <c r="B7" s="801" t="s">
        <v>287</v>
      </c>
      <c r="C7" s="801"/>
      <c r="D7" s="801"/>
      <c r="E7" s="801"/>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1"/>
      <c r="AY7" s="801"/>
      <c r="AZ7" s="801"/>
      <c r="BA7" s="801"/>
      <c r="BB7" s="29"/>
    </row>
    <row r="8" spans="1:54" ht="14.25" customHeight="1">
      <c r="A8" s="29"/>
      <c r="B8" s="801"/>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1"/>
      <c r="AY8" s="801"/>
      <c r="AZ8" s="801"/>
      <c r="BA8" s="801"/>
      <c r="BB8" s="29"/>
    </row>
    <row r="9" spans="1:54" ht="11.25" customHeight="1">
      <c r="A9" s="29"/>
      <c r="B9" s="31"/>
      <c r="C9" s="31"/>
      <c r="D9" s="31"/>
      <c r="E9" s="31"/>
      <c r="F9" s="31"/>
      <c r="G9" s="31"/>
      <c r="H9" s="31"/>
      <c r="I9" s="31"/>
      <c r="J9" s="31"/>
      <c r="K9" s="31"/>
      <c r="L9" s="31"/>
      <c r="M9" s="31"/>
      <c r="N9" s="31"/>
      <c r="O9" s="32"/>
      <c r="P9" s="32"/>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29"/>
    </row>
    <row r="10" spans="1:54" s="37" customFormat="1" ht="28.5" customHeight="1">
      <c r="A10" s="34"/>
      <c r="B10" s="813" t="s">
        <v>249</v>
      </c>
      <c r="C10" s="813"/>
      <c r="D10" s="813"/>
      <c r="E10" s="813"/>
      <c r="F10" s="813"/>
      <c r="G10" s="813"/>
      <c r="H10" s="806"/>
      <c r="I10" s="807"/>
      <c r="J10" s="807"/>
      <c r="K10" s="807"/>
      <c r="L10" s="807"/>
      <c r="M10" s="807"/>
      <c r="N10" s="807"/>
      <c r="O10" s="807"/>
      <c r="P10" s="807"/>
      <c r="Q10" s="807"/>
      <c r="R10" s="807"/>
      <c r="S10" s="807"/>
      <c r="T10" s="807"/>
      <c r="U10" s="807"/>
      <c r="V10" s="807"/>
      <c r="W10" s="807"/>
      <c r="X10" s="807"/>
      <c r="Y10" s="807"/>
      <c r="Z10" s="807"/>
      <c r="AA10" s="807"/>
      <c r="AB10" s="808"/>
      <c r="AC10" s="809" t="s">
        <v>929</v>
      </c>
      <c r="AD10" s="810"/>
      <c r="AE10" s="810"/>
      <c r="AF10" s="810"/>
      <c r="AG10" s="810"/>
      <c r="AH10" s="810"/>
      <c r="AI10" s="811"/>
      <c r="AJ10" s="358"/>
      <c r="AK10" s="359" t="s">
        <v>290</v>
      </c>
      <c r="AL10" s="359"/>
      <c r="AM10" s="812" t="s">
        <v>930</v>
      </c>
      <c r="AN10" s="812"/>
      <c r="AO10" s="812"/>
      <c r="AP10" s="359"/>
      <c r="AQ10" s="359" t="s">
        <v>290</v>
      </c>
      <c r="AR10" s="359"/>
      <c r="AS10" s="812" t="s">
        <v>931</v>
      </c>
      <c r="AT10" s="812"/>
      <c r="AU10" s="812"/>
      <c r="AV10" s="812"/>
      <c r="AW10" s="359"/>
      <c r="AX10" s="359"/>
      <c r="AY10" s="359"/>
      <c r="AZ10" s="359"/>
      <c r="BA10" s="360"/>
      <c r="BB10" s="34"/>
    </row>
    <row r="11" spans="1:54" ht="11.25" customHeight="1">
      <c r="A11" s="29"/>
      <c r="B11" s="38"/>
      <c r="C11" s="51"/>
      <c r="D11" s="80"/>
      <c r="E11" s="80"/>
      <c r="F11" s="80"/>
      <c r="G11" s="80"/>
      <c r="H11" s="80"/>
      <c r="I11" s="80"/>
      <c r="J11" s="80"/>
      <c r="K11" s="80"/>
      <c r="L11" s="80"/>
      <c r="M11" s="51"/>
      <c r="N11" s="80"/>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29"/>
    </row>
    <row r="12" spans="1:54" ht="32.25" customHeight="1">
      <c r="A12" s="29"/>
      <c r="B12" s="802" t="s">
        <v>3</v>
      </c>
      <c r="C12" s="802"/>
      <c r="D12" s="802"/>
      <c r="E12" s="802"/>
      <c r="F12" s="802"/>
      <c r="G12" s="802"/>
      <c r="H12" s="802"/>
      <c r="I12" s="802"/>
      <c r="J12" s="802"/>
      <c r="K12" s="802"/>
      <c r="L12" s="802"/>
      <c r="M12" s="802"/>
      <c r="N12" s="802"/>
      <c r="O12" s="802" t="s">
        <v>4</v>
      </c>
      <c r="P12" s="802"/>
      <c r="Q12" s="802"/>
      <c r="R12" s="802"/>
      <c r="S12" s="802"/>
      <c r="T12" s="802"/>
      <c r="U12" s="802"/>
      <c r="V12" s="802"/>
      <c r="W12" s="802"/>
      <c r="X12" s="802"/>
      <c r="Y12" s="802"/>
      <c r="Z12" s="80"/>
      <c r="AA12" s="80"/>
      <c r="AB12" s="80"/>
      <c r="AC12" s="80"/>
      <c r="AD12" s="80"/>
      <c r="AE12" s="80"/>
      <c r="AF12" s="803" t="s">
        <v>5</v>
      </c>
      <c r="AG12" s="804"/>
      <c r="AH12" s="804"/>
      <c r="AI12" s="804"/>
      <c r="AJ12" s="804"/>
      <c r="AK12" s="804"/>
      <c r="AL12" s="804"/>
      <c r="AM12" s="804"/>
      <c r="AN12" s="804"/>
      <c r="AO12" s="804"/>
      <c r="AP12" s="804"/>
      <c r="AQ12" s="804"/>
      <c r="AR12" s="804"/>
      <c r="AS12" s="804"/>
      <c r="AT12" s="804"/>
      <c r="AU12" s="804"/>
      <c r="AV12" s="804"/>
      <c r="AW12" s="804"/>
      <c r="AX12" s="804"/>
      <c r="AY12" s="804"/>
      <c r="AZ12" s="804"/>
      <c r="BA12" s="805"/>
      <c r="BB12" s="34"/>
    </row>
    <row r="13" spans="1:54" ht="8.25" customHeight="1">
      <c r="A13" s="80"/>
      <c r="B13" s="780" t="s">
        <v>191</v>
      </c>
      <c r="C13" s="781"/>
      <c r="D13" s="781"/>
      <c r="E13" s="781"/>
      <c r="F13" s="781"/>
      <c r="G13" s="781"/>
      <c r="H13" s="781"/>
      <c r="I13" s="781"/>
      <c r="J13" s="781"/>
      <c r="K13" s="781"/>
      <c r="L13" s="781"/>
      <c r="M13" s="781"/>
      <c r="N13" s="782"/>
      <c r="O13" s="789" t="s">
        <v>676</v>
      </c>
      <c r="P13" s="790"/>
      <c r="Q13" s="790"/>
      <c r="R13" s="790"/>
      <c r="S13" s="790"/>
      <c r="T13" s="790"/>
      <c r="U13" s="790"/>
      <c r="V13" s="790"/>
      <c r="W13" s="790"/>
      <c r="X13" s="790"/>
      <c r="Y13" s="791"/>
      <c r="Z13" s="80"/>
      <c r="AA13" s="80"/>
      <c r="AB13" s="80"/>
      <c r="AC13" s="80"/>
      <c r="AD13" s="80"/>
      <c r="AE13" s="80"/>
      <c r="AF13" s="73"/>
      <c r="AG13" s="74"/>
      <c r="AH13" s="74"/>
      <c r="AI13" s="74"/>
      <c r="AJ13" s="74"/>
      <c r="AK13" s="74"/>
      <c r="AL13" s="74"/>
      <c r="AM13" s="74"/>
      <c r="AN13" s="74"/>
      <c r="AO13" s="74"/>
      <c r="AP13" s="74"/>
      <c r="AQ13" s="74"/>
      <c r="AR13" s="74"/>
      <c r="AS13" s="74"/>
      <c r="AT13" s="74"/>
      <c r="AU13" s="74"/>
      <c r="AV13" s="74"/>
      <c r="AW13" s="74"/>
      <c r="AX13" s="74"/>
      <c r="AY13" s="74"/>
      <c r="AZ13" s="74"/>
      <c r="BA13" s="75"/>
      <c r="BB13" s="34"/>
    </row>
    <row r="14" spans="1:54" ht="14.25">
      <c r="A14" s="80"/>
      <c r="B14" s="783"/>
      <c r="C14" s="784"/>
      <c r="D14" s="784"/>
      <c r="E14" s="784"/>
      <c r="F14" s="784"/>
      <c r="G14" s="784"/>
      <c r="H14" s="784"/>
      <c r="I14" s="784"/>
      <c r="J14" s="784"/>
      <c r="K14" s="784"/>
      <c r="L14" s="784"/>
      <c r="M14" s="784"/>
      <c r="N14" s="785"/>
      <c r="O14" s="792"/>
      <c r="P14" s="793"/>
      <c r="Q14" s="793"/>
      <c r="R14" s="793"/>
      <c r="S14" s="793"/>
      <c r="T14" s="793"/>
      <c r="U14" s="793"/>
      <c r="V14" s="793"/>
      <c r="W14" s="793"/>
      <c r="X14" s="793"/>
      <c r="Y14" s="794"/>
      <c r="Z14" s="80"/>
      <c r="AA14" s="80"/>
      <c r="AB14" s="80"/>
      <c r="AC14" s="80"/>
      <c r="AD14" s="80"/>
      <c r="AE14" s="80"/>
      <c r="AF14" s="76"/>
      <c r="AG14" s="79" t="s">
        <v>290</v>
      </c>
      <c r="AH14" s="80"/>
      <c r="AI14" s="52" t="s">
        <v>677</v>
      </c>
      <c r="AJ14" s="80"/>
      <c r="AK14" s="80"/>
      <c r="AL14" s="80"/>
      <c r="AM14" s="80"/>
      <c r="AN14" s="80"/>
      <c r="AO14" s="80"/>
      <c r="AP14" s="80"/>
      <c r="AQ14" s="80"/>
      <c r="AR14" s="80"/>
      <c r="AS14" s="80"/>
      <c r="AT14" s="80"/>
      <c r="AU14" s="80"/>
      <c r="AV14" s="80"/>
      <c r="AW14" s="80"/>
      <c r="AX14" s="80"/>
      <c r="AY14" s="80"/>
      <c r="AZ14" s="80"/>
      <c r="BA14" s="77"/>
      <c r="BB14" s="34"/>
    </row>
    <row r="15" spans="1:54" ht="14.25">
      <c r="A15" s="80"/>
      <c r="B15" s="783"/>
      <c r="C15" s="784"/>
      <c r="D15" s="784"/>
      <c r="E15" s="784"/>
      <c r="F15" s="784"/>
      <c r="G15" s="784"/>
      <c r="H15" s="784"/>
      <c r="I15" s="784"/>
      <c r="J15" s="784"/>
      <c r="K15" s="784"/>
      <c r="L15" s="784"/>
      <c r="M15" s="784"/>
      <c r="N15" s="785"/>
      <c r="O15" s="792"/>
      <c r="P15" s="793"/>
      <c r="Q15" s="793"/>
      <c r="R15" s="793"/>
      <c r="S15" s="793"/>
      <c r="T15" s="793"/>
      <c r="U15" s="793"/>
      <c r="V15" s="793"/>
      <c r="W15" s="793"/>
      <c r="X15" s="793"/>
      <c r="Y15" s="794"/>
      <c r="Z15" s="80"/>
      <c r="AA15" s="80"/>
      <c r="AB15" s="80"/>
      <c r="AC15" s="80"/>
      <c r="AD15" s="80"/>
      <c r="AE15" s="80"/>
      <c r="AF15" s="76"/>
      <c r="AG15" s="80"/>
      <c r="AH15" s="80"/>
      <c r="AI15" s="40" t="s">
        <v>640</v>
      </c>
      <c r="AJ15" s="80"/>
      <c r="AK15" s="80"/>
      <c r="AL15" s="80"/>
      <c r="AM15" s="80"/>
      <c r="AN15" s="80"/>
      <c r="AO15" s="80"/>
      <c r="AP15" s="80"/>
      <c r="AQ15" s="80"/>
      <c r="AR15" s="80"/>
      <c r="AS15" s="80"/>
      <c r="AT15" s="80"/>
      <c r="AU15" s="80"/>
      <c r="AV15" s="80"/>
      <c r="AW15" s="80"/>
      <c r="AX15" s="80"/>
      <c r="AY15" s="80"/>
      <c r="AZ15" s="80"/>
      <c r="BA15" s="77"/>
      <c r="BB15" s="34"/>
    </row>
    <row r="16" spans="1:54" ht="14.25">
      <c r="A16" s="243"/>
      <c r="B16" s="783"/>
      <c r="C16" s="784"/>
      <c r="D16" s="784"/>
      <c r="E16" s="784"/>
      <c r="F16" s="784"/>
      <c r="G16" s="784"/>
      <c r="H16" s="784"/>
      <c r="I16" s="784"/>
      <c r="J16" s="784"/>
      <c r="K16" s="784"/>
      <c r="L16" s="784"/>
      <c r="M16" s="784"/>
      <c r="N16" s="785"/>
      <c r="O16" s="792"/>
      <c r="P16" s="793"/>
      <c r="Q16" s="793"/>
      <c r="R16" s="793"/>
      <c r="S16" s="793"/>
      <c r="T16" s="793"/>
      <c r="U16" s="793"/>
      <c r="V16" s="793"/>
      <c r="W16" s="793"/>
      <c r="X16" s="793"/>
      <c r="Y16" s="794"/>
      <c r="Z16" s="243"/>
      <c r="AA16" s="243"/>
      <c r="AB16" s="243"/>
      <c r="AC16" s="243"/>
      <c r="AD16" s="243"/>
      <c r="AE16" s="243"/>
      <c r="AF16" s="76"/>
      <c r="AG16" s="242" t="s">
        <v>290</v>
      </c>
      <c r="AH16" s="243"/>
      <c r="AI16" s="52" t="s">
        <v>673</v>
      </c>
      <c r="AJ16" s="243"/>
      <c r="AK16" s="243"/>
      <c r="AL16" s="243"/>
      <c r="AM16" s="243"/>
      <c r="AN16" s="243"/>
      <c r="AO16" s="243"/>
      <c r="AP16" s="243"/>
      <c r="AQ16" s="243"/>
      <c r="AR16" s="243"/>
      <c r="AS16" s="243"/>
      <c r="AT16" s="243"/>
      <c r="AU16" s="243"/>
      <c r="AV16" s="243"/>
      <c r="AW16" s="243"/>
      <c r="AX16" s="243"/>
      <c r="AY16" s="243"/>
      <c r="AZ16" s="243"/>
      <c r="BA16" s="77"/>
      <c r="BB16" s="34"/>
    </row>
    <row r="17" spans="1:54" ht="14.25">
      <c r="A17" s="243"/>
      <c r="B17" s="783"/>
      <c r="C17" s="784"/>
      <c r="D17" s="784"/>
      <c r="E17" s="784"/>
      <c r="F17" s="784"/>
      <c r="G17" s="784"/>
      <c r="H17" s="784"/>
      <c r="I17" s="784"/>
      <c r="J17" s="784"/>
      <c r="K17" s="784"/>
      <c r="L17" s="784"/>
      <c r="M17" s="784"/>
      <c r="N17" s="785"/>
      <c r="O17" s="792"/>
      <c r="P17" s="793"/>
      <c r="Q17" s="793"/>
      <c r="R17" s="793"/>
      <c r="S17" s="793"/>
      <c r="T17" s="793"/>
      <c r="U17" s="793"/>
      <c r="V17" s="793"/>
      <c r="W17" s="793"/>
      <c r="X17" s="793"/>
      <c r="Y17" s="794"/>
      <c r="Z17" s="243"/>
      <c r="AA17" s="243"/>
      <c r="AB17" s="243"/>
      <c r="AC17" s="243"/>
      <c r="AD17" s="243"/>
      <c r="AE17" s="243"/>
      <c r="AF17" s="76"/>
      <c r="AG17" s="243"/>
      <c r="AH17" s="243"/>
      <c r="AI17" s="40" t="s">
        <v>640</v>
      </c>
      <c r="AJ17" s="243"/>
      <c r="AK17" s="243"/>
      <c r="AL17" s="243"/>
      <c r="AM17" s="243"/>
      <c r="AN17" s="243"/>
      <c r="AO17" s="243"/>
      <c r="AP17" s="243"/>
      <c r="AQ17" s="243"/>
      <c r="AR17" s="243"/>
      <c r="AS17" s="243"/>
      <c r="AT17" s="243"/>
      <c r="AU17" s="243"/>
      <c r="AV17" s="243"/>
      <c r="AW17" s="243"/>
      <c r="AX17" s="243"/>
      <c r="AY17" s="243"/>
      <c r="AZ17" s="243"/>
      <c r="BA17" s="77"/>
      <c r="BB17" s="34"/>
    </row>
    <row r="18" spans="1:54" ht="14.25">
      <c r="A18" s="243"/>
      <c r="B18" s="783"/>
      <c r="C18" s="784"/>
      <c r="D18" s="784"/>
      <c r="E18" s="784"/>
      <c r="F18" s="784"/>
      <c r="G18" s="784"/>
      <c r="H18" s="784"/>
      <c r="I18" s="784"/>
      <c r="J18" s="784"/>
      <c r="K18" s="784"/>
      <c r="L18" s="784"/>
      <c r="M18" s="784"/>
      <c r="N18" s="785"/>
      <c r="O18" s="792"/>
      <c r="P18" s="793"/>
      <c r="Q18" s="793"/>
      <c r="R18" s="793"/>
      <c r="S18" s="793"/>
      <c r="T18" s="793"/>
      <c r="U18" s="793"/>
      <c r="V18" s="793"/>
      <c r="W18" s="793"/>
      <c r="X18" s="793"/>
      <c r="Y18" s="794"/>
      <c r="Z18" s="243"/>
      <c r="AA18" s="243"/>
      <c r="AB18" s="243"/>
      <c r="AC18" s="243"/>
      <c r="AD18" s="243"/>
      <c r="AE18" s="243"/>
      <c r="AF18" s="76"/>
      <c r="AG18" s="243"/>
      <c r="AH18" s="243"/>
      <c r="AI18" s="40" t="s">
        <v>674</v>
      </c>
      <c r="AJ18" s="243"/>
      <c r="AK18" s="243"/>
      <c r="AL18" s="243"/>
      <c r="AM18" s="243"/>
      <c r="AN18" s="243"/>
      <c r="AO18" s="243"/>
      <c r="AP18" s="243"/>
      <c r="AQ18" s="243"/>
      <c r="AR18" s="243"/>
      <c r="AS18" s="243"/>
      <c r="AT18" s="243"/>
      <c r="AU18" s="243"/>
      <c r="AV18" s="243"/>
      <c r="AW18" s="243"/>
      <c r="AX18" s="243"/>
      <c r="AY18" s="243"/>
      <c r="AZ18" s="243"/>
      <c r="BA18" s="77"/>
      <c r="BB18" s="34"/>
    </row>
    <row r="19" spans="1:54" ht="14.25">
      <c r="A19" s="80"/>
      <c r="B19" s="783"/>
      <c r="C19" s="784"/>
      <c r="D19" s="784"/>
      <c r="E19" s="784"/>
      <c r="F19" s="784"/>
      <c r="G19" s="784"/>
      <c r="H19" s="784"/>
      <c r="I19" s="784"/>
      <c r="J19" s="784"/>
      <c r="K19" s="784"/>
      <c r="L19" s="784"/>
      <c r="M19" s="784"/>
      <c r="N19" s="785"/>
      <c r="O19" s="792"/>
      <c r="P19" s="793"/>
      <c r="Q19" s="793"/>
      <c r="R19" s="793"/>
      <c r="S19" s="793"/>
      <c r="T19" s="793"/>
      <c r="U19" s="793"/>
      <c r="V19" s="793"/>
      <c r="W19" s="793"/>
      <c r="X19" s="793"/>
      <c r="Y19" s="794"/>
      <c r="Z19" s="80"/>
      <c r="AA19" s="80"/>
      <c r="AB19" s="80"/>
      <c r="AC19" s="80"/>
      <c r="AD19" s="80"/>
      <c r="AE19" s="80"/>
      <c r="AF19" s="76"/>
      <c r="AG19" s="79" t="s">
        <v>290</v>
      </c>
      <c r="AH19" s="80"/>
      <c r="AI19" s="52" t="s">
        <v>195</v>
      </c>
      <c r="AJ19" s="80"/>
      <c r="AK19" s="80"/>
      <c r="AL19" s="80"/>
      <c r="AM19" s="80"/>
      <c r="AN19" s="80"/>
      <c r="AO19" s="80"/>
      <c r="AP19" s="80"/>
      <c r="AQ19" s="80"/>
      <c r="AR19" s="80"/>
      <c r="AS19" s="80"/>
      <c r="AT19" s="80"/>
      <c r="AU19" s="80"/>
      <c r="AV19" s="80"/>
      <c r="AW19" s="80"/>
      <c r="AX19" s="80"/>
      <c r="AY19" s="80"/>
      <c r="AZ19" s="80"/>
      <c r="BA19" s="77"/>
      <c r="BB19" s="34"/>
    </row>
    <row r="20" spans="1:54" ht="14.25">
      <c r="A20" s="80"/>
      <c r="B20" s="783"/>
      <c r="C20" s="784"/>
      <c r="D20" s="784"/>
      <c r="E20" s="784"/>
      <c r="F20" s="784"/>
      <c r="G20" s="784"/>
      <c r="H20" s="784"/>
      <c r="I20" s="784"/>
      <c r="J20" s="784"/>
      <c r="K20" s="784"/>
      <c r="L20" s="784"/>
      <c r="M20" s="784"/>
      <c r="N20" s="785"/>
      <c r="O20" s="792"/>
      <c r="P20" s="793"/>
      <c r="Q20" s="793"/>
      <c r="R20" s="793"/>
      <c r="S20" s="793"/>
      <c r="T20" s="793"/>
      <c r="U20" s="793"/>
      <c r="V20" s="793"/>
      <c r="W20" s="793"/>
      <c r="X20" s="793"/>
      <c r="Y20" s="794"/>
      <c r="Z20" s="80"/>
      <c r="AA20" s="80"/>
      <c r="AB20" s="80"/>
      <c r="AC20" s="80"/>
      <c r="AD20" s="80"/>
      <c r="AE20" s="80"/>
      <c r="AF20" s="76"/>
      <c r="AG20" s="80"/>
      <c r="AH20" s="80"/>
      <c r="AI20" s="40" t="s">
        <v>640</v>
      </c>
      <c r="AJ20" s="80"/>
      <c r="AK20" s="80"/>
      <c r="AL20" s="80"/>
      <c r="AM20" s="80"/>
      <c r="AN20" s="80"/>
      <c r="AO20" s="80"/>
      <c r="AP20" s="80"/>
      <c r="AQ20" s="80"/>
      <c r="AR20" s="80"/>
      <c r="AS20" s="80"/>
      <c r="AT20" s="80"/>
      <c r="AU20" s="80"/>
      <c r="AV20" s="80"/>
      <c r="AW20" s="80"/>
      <c r="AX20" s="80"/>
      <c r="AY20" s="80"/>
      <c r="AZ20" s="80"/>
      <c r="BA20" s="77"/>
      <c r="BB20" s="34"/>
    </row>
    <row r="21" spans="1:54" ht="14.25">
      <c r="A21" s="29"/>
      <c r="B21" s="783"/>
      <c r="C21" s="784"/>
      <c r="D21" s="784"/>
      <c r="E21" s="784"/>
      <c r="F21" s="784"/>
      <c r="G21" s="784"/>
      <c r="H21" s="784"/>
      <c r="I21" s="784"/>
      <c r="J21" s="784"/>
      <c r="K21" s="784"/>
      <c r="L21" s="784"/>
      <c r="M21" s="784"/>
      <c r="N21" s="785"/>
      <c r="O21" s="792"/>
      <c r="P21" s="793"/>
      <c r="Q21" s="793"/>
      <c r="R21" s="793"/>
      <c r="S21" s="793"/>
      <c r="T21" s="793"/>
      <c r="U21" s="793"/>
      <c r="V21" s="793"/>
      <c r="W21" s="793"/>
      <c r="X21" s="793"/>
      <c r="Y21" s="794"/>
      <c r="Z21" s="34"/>
      <c r="AA21" s="34"/>
      <c r="AB21" s="34"/>
      <c r="AC21" s="34"/>
      <c r="AD21" s="34"/>
      <c r="AE21" s="34"/>
      <c r="AF21" s="76"/>
      <c r="AG21" s="79" t="s">
        <v>290</v>
      </c>
      <c r="AH21" s="80"/>
      <c r="AI21" s="52" t="s">
        <v>197</v>
      </c>
      <c r="AJ21" s="80"/>
      <c r="AK21" s="80"/>
      <c r="AL21" s="80"/>
      <c r="AM21" s="80"/>
      <c r="AN21" s="80"/>
      <c r="AO21" s="80"/>
      <c r="AP21" s="80"/>
      <c r="AQ21" s="80"/>
      <c r="AR21" s="80"/>
      <c r="AS21" s="80"/>
      <c r="AT21" s="80"/>
      <c r="AU21" s="80"/>
      <c r="AV21" s="80"/>
      <c r="AW21" s="80"/>
      <c r="AX21" s="80"/>
      <c r="AY21" s="80"/>
      <c r="AZ21" s="80"/>
      <c r="BA21" s="77"/>
      <c r="BB21" s="34"/>
    </row>
    <row r="22" spans="1:54" ht="14.25">
      <c r="A22" s="29"/>
      <c r="B22" s="783"/>
      <c r="C22" s="784"/>
      <c r="D22" s="784"/>
      <c r="E22" s="784"/>
      <c r="F22" s="784"/>
      <c r="G22" s="784"/>
      <c r="H22" s="784"/>
      <c r="I22" s="784"/>
      <c r="J22" s="784"/>
      <c r="K22" s="784"/>
      <c r="L22" s="784"/>
      <c r="M22" s="784"/>
      <c r="N22" s="785"/>
      <c r="O22" s="792"/>
      <c r="P22" s="793"/>
      <c r="Q22" s="793"/>
      <c r="R22" s="793"/>
      <c r="S22" s="793"/>
      <c r="T22" s="793"/>
      <c r="U22" s="793"/>
      <c r="V22" s="793"/>
      <c r="W22" s="793"/>
      <c r="X22" s="793"/>
      <c r="Y22" s="794"/>
      <c r="Z22" s="34"/>
      <c r="AA22" s="34"/>
      <c r="AB22" s="34"/>
      <c r="AC22" s="34"/>
      <c r="AD22" s="34"/>
      <c r="AE22" s="34"/>
      <c r="AF22" s="76"/>
      <c r="AG22" s="80"/>
      <c r="AH22" s="80"/>
      <c r="AI22" s="79" t="s">
        <v>290</v>
      </c>
      <c r="AJ22" s="80"/>
      <c r="AK22" s="52" t="s">
        <v>678</v>
      </c>
      <c r="AL22" s="80"/>
      <c r="AM22" s="80"/>
      <c r="AN22" s="80"/>
      <c r="AO22" s="80"/>
      <c r="AP22" s="80"/>
      <c r="AQ22" s="80"/>
      <c r="AR22" s="80"/>
      <c r="AS22" s="80"/>
      <c r="AT22" s="80"/>
      <c r="AU22" s="80"/>
      <c r="AV22" s="80"/>
      <c r="AW22" s="80"/>
      <c r="AX22" s="80"/>
      <c r="AY22" s="80"/>
      <c r="AZ22" s="80"/>
      <c r="BA22" s="77"/>
      <c r="BB22" s="34"/>
    </row>
    <row r="23" spans="1:54" ht="14.25">
      <c r="A23" s="29"/>
      <c r="B23" s="783"/>
      <c r="C23" s="784"/>
      <c r="D23" s="784"/>
      <c r="E23" s="784"/>
      <c r="F23" s="784"/>
      <c r="G23" s="784"/>
      <c r="H23" s="784"/>
      <c r="I23" s="784"/>
      <c r="J23" s="784"/>
      <c r="K23" s="784"/>
      <c r="L23" s="784"/>
      <c r="M23" s="784"/>
      <c r="N23" s="785"/>
      <c r="O23" s="792"/>
      <c r="P23" s="793"/>
      <c r="Q23" s="793"/>
      <c r="R23" s="793"/>
      <c r="S23" s="793"/>
      <c r="T23" s="793"/>
      <c r="U23" s="793"/>
      <c r="V23" s="793"/>
      <c r="W23" s="793"/>
      <c r="X23" s="793"/>
      <c r="Y23" s="794"/>
      <c r="Z23" s="34"/>
      <c r="AA23" s="34"/>
      <c r="AB23" s="34"/>
      <c r="AC23" s="34"/>
      <c r="AD23" s="34"/>
      <c r="AE23" s="34"/>
      <c r="AF23" s="76"/>
      <c r="AG23" s="80"/>
      <c r="AH23" s="80"/>
      <c r="AI23" s="79" t="s">
        <v>290</v>
      </c>
      <c r="AJ23" s="80"/>
      <c r="AK23" s="41" t="s">
        <v>198</v>
      </c>
      <c r="AL23" s="80"/>
      <c r="AM23" s="80"/>
      <c r="AN23" s="80"/>
      <c r="AO23" s="80"/>
      <c r="AP23" s="80"/>
      <c r="AQ23" s="80"/>
      <c r="AR23" s="80"/>
      <c r="AS23" s="80"/>
      <c r="AT23" s="80"/>
      <c r="AU23" s="80"/>
      <c r="AV23" s="80"/>
      <c r="AW23" s="80"/>
      <c r="AX23" s="80"/>
      <c r="AY23" s="80"/>
      <c r="AZ23" s="80"/>
      <c r="BA23" s="77"/>
      <c r="BB23" s="34"/>
    </row>
    <row r="24" spans="1:54" ht="14.25">
      <c r="A24" s="29"/>
      <c r="B24" s="783"/>
      <c r="C24" s="784"/>
      <c r="D24" s="784"/>
      <c r="E24" s="784"/>
      <c r="F24" s="784"/>
      <c r="G24" s="784"/>
      <c r="H24" s="784"/>
      <c r="I24" s="784"/>
      <c r="J24" s="784"/>
      <c r="K24" s="784"/>
      <c r="L24" s="784"/>
      <c r="M24" s="784"/>
      <c r="N24" s="785"/>
      <c r="O24" s="792"/>
      <c r="P24" s="793"/>
      <c r="Q24" s="793"/>
      <c r="R24" s="793"/>
      <c r="S24" s="793"/>
      <c r="T24" s="793"/>
      <c r="U24" s="793"/>
      <c r="V24" s="793"/>
      <c r="W24" s="793"/>
      <c r="X24" s="793"/>
      <c r="Y24" s="794"/>
      <c r="Z24" s="34"/>
      <c r="AA24" s="34"/>
      <c r="AB24" s="34"/>
      <c r="AC24" s="34"/>
      <c r="AD24" s="34"/>
      <c r="AE24" s="34"/>
      <c r="AF24" s="76"/>
      <c r="AG24" s="80"/>
      <c r="AH24" s="80"/>
      <c r="AI24" s="42"/>
      <c r="AJ24" s="52" t="s">
        <v>199</v>
      </c>
      <c r="AK24" s="80"/>
      <c r="AL24" s="80"/>
      <c r="AM24" s="80"/>
      <c r="AN24" s="80"/>
      <c r="AO24" s="80"/>
      <c r="AP24" s="80"/>
      <c r="AQ24" s="80"/>
      <c r="AR24" s="798"/>
      <c r="AS24" s="798"/>
      <c r="AT24" s="798"/>
      <c r="AU24" s="798"/>
      <c r="AV24" s="798"/>
      <c r="AW24" s="798"/>
      <c r="AX24" s="798"/>
      <c r="AY24" s="798"/>
      <c r="AZ24" s="798"/>
      <c r="BA24" s="77" t="s">
        <v>200</v>
      </c>
      <c r="BB24" s="34"/>
    </row>
    <row r="25" spans="1:54" ht="14.25">
      <c r="A25" s="29"/>
      <c r="B25" s="783"/>
      <c r="C25" s="784"/>
      <c r="D25" s="784"/>
      <c r="E25" s="784"/>
      <c r="F25" s="784"/>
      <c r="G25" s="784"/>
      <c r="H25" s="784"/>
      <c r="I25" s="784"/>
      <c r="J25" s="784"/>
      <c r="K25" s="784"/>
      <c r="L25" s="784"/>
      <c r="M25" s="784"/>
      <c r="N25" s="785"/>
      <c r="O25" s="792"/>
      <c r="P25" s="793"/>
      <c r="Q25" s="793"/>
      <c r="R25" s="793"/>
      <c r="S25" s="793"/>
      <c r="T25" s="793"/>
      <c r="U25" s="793"/>
      <c r="V25" s="793"/>
      <c r="W25" s="793"/>
      <c r="X25" s="793"/>
      <c r="Y25" s="794"/>
      <c r="Z25" s="34"/>
      <c r="AA25" s="34"/>
      <c r="AB25" s="34"/>
      <c r="AC25" s="34"/>
      <c r="AD25" s="34"/>
      <c r="AE25" s="34"/>
      <c r="AF25" s="76"/>
      <c r="AG25" s="80"/>
      <c r="AH25" s="80"/>
      <c r="AI25" s="42"/>
      <c r="AJ25" s="44"/>
      <c r="AK25" s="80"/>
      <c r="AL25" s="44"/>
      <c r="AM25" s="52" t="s">
        <v>201</v>
      </c>
      <c r="AN25" s="44"/>
      <c r="AO25" s="80"/>
      <c r="AP25" s="80"/>
      <c r="AQ25" s="80"/>
      <c r="AR25" s="798"/>
      <c r="AS25" s="798"/>
      <c r="AT25" s="798"/>
      <c r="AU25" s="798"/>
      <c r="AV25" s="798"/>
      <c r="AW25" s="798"/>
      <c r="AX25" s="798"/>
      <c r="AY25" s="798"/>
      <c r="AZ25" s="798"/>
      <c r="BA25" s="77" t="s">
        <v>200</v>
      </c>
      <c r="BB25" s="34"/>
    </row>
    <row r="26" spans="1:54" ht="14.25">
      <c r="A26" s="29"/>
      <c r="B26" s="783"/>
      <c r="C26" s="784"/>
      <c r="D26" s="784"/>
      <c r="E26" s="784"/>
      <c r="F26" s="784"/>
      <c r="G26" s="784"/>
      <c r="H26" s="784"/>
      <c r="I26" s="784"/>
      <c r="J26" s="784"/>
      <c r="K26" s="784"/>
      <c r="L26" s="784"/>
      <c r="M26" s="784"/>
      <c r="N26" s="785"/>
      <c r="O26" s="792"/>
      <c r="P26" s="793"/>
      <c r="Q26" s="793"/>
      <c r="R26" s="793"/>
      <c r="S26" s="793"/>
      <c r="T26" s="793"/>
      <c r="U26" s="793"/>
      <c r="V26" s="793"/>
      <c r="W26" s="793"/>
      <c r="X26" s="793"/>
      <c r="Y26" s="794"/>
      <c r="Z26" s="34"/>
      <c r="AA26" s="34"/>
      <c r="AB26" s="34"/>
      <c r="AC26" s="34"/>
      <c r="AD26" s="34"/>
      <c r="AE26" s="34"/>
      <c r="AF26" s="76"/>
      <c r="AG26" s="80"/>
      <c r="AH26" s="80"/>
      <c r="AI26" s="42"/>
      <c r="AJ26" s="52" t="s">
        <v>202</v>
      </c>
      <c r="AK26" s="80"/>
      <c r="AL26" s="44"/>
      <c r="AM26" s="52"/>
      <c r="AN26" s="44"/>
      <c r="AO26" s="80"/>
      <c r="AP26" s="80"/>
      <c r="AQ26" s="798"/>
      <c r="AR26" s="798"/>
      <c r="AS26" s="798"/>
      <c r="AT26" s="798"/>
      <c r="AU26" s="798"/>
      <c r="AV26" s="798"/>
      <c r="AW26" s="798"/>
      <c r="AX26" s="798"/>
      <c r="AY26" s="798"/>
      <c r="AZ26" s="798"/>
      <c r="BA26" s="77" t="s">
        <v>200</v>
      </c>
      <c r="BB26" s="34"/>
    </row>
    <row r="27" spans="1:54" ht="14.25">
      <c r="A27" s="29"/>
      <c r="B27" s="783"/>
      <c r="C27" s="784"/>
      <c r="D27" s="784"/>
      <c r="E27" s="784"/>
      <c r="F27" s="784"/>
      <c r="G27" s="784"/>
      <c r="H27" s="784"/>
      <c r="I27" s="784"/>
      <c r="J27" s="784"/>
      <c r="K27" s="784"/>
      <c r="L27" s="784"/>
      <c r="M27" s="784"/>
      <c r="N27" s="785"/>
      <c r="O27" s="792"/>
      <c r="P27" s="793"/>
      <c r="Q27" s="793"/>
      <c r="R27" s="793"/>
      <c r="S27" s="793"/>
      <c r="T27" s="793"/>
      <c r="U27" s="793"/>
      <c r="V27" s="793"/>
      <c r="W27" s="793"/>
      <c r="X27" s="793"/>
      <c r="Y27" s="794"/>
      <c r="Z27" s="34"/>
      <c r="AA27" s="34"/>
      <c r="AB27" s="34"/>
      <c r="AC27" s="34"/>
      <c r="AD27" s="34"/>
      <c r="AE27" s="34"/>
      <c r="AF27" s="76"/>
      <c r="AG27" s="247"/>
      <c r="AH27" s="247"/>
      <c r="AI27" s="42" t="s">
        <v>679</v>
      </c>
      <c r="AJ27" s="52"/>
      <c r="AK27" s="247"/>
      <c r="AL27" s="44"/>
      <c r="AM27" s="52"/>
      <c r="AN27" s="44"/>
      <c r="AO27" s="247"/>
      <c r="AP27" s="247"/>
      <c r="AQ27" s="246"/>
      <c r="AR27" s="246"/>
      <c r="AS27" s="246"/>
      <c r="AT27" s="246"/>
      <c r="AU27" s="246"/>
      <c r="AV27" s="246"/>
      <c r="AW27" s="246"/>
      <c r="AX27" s="246"/>
      <c r="AY27" s="246"/>
      <c r="AZ27" s="246"/>
      <c r="BA27" s="77"/>
      <c r="BB27" s="34"/>
    </row>
    <row r="28" spans="1:54" ht="14.25">
      <c r="A28" s="29"/>
      <c r="B28" s="783"/>
      <c r="C28" s="784"/>
      <c r="D28" s="784"/>
      <c r="E28" s="784"/>
      <c r="F28" s="784"/>
      <c r="G28" s="784"/>
      <c r="H28" s="784"/>
      <c r="I28" s="784"/>
      <c r="J28" s="784"/>
      <c r="K28" s="784"/>
      <c r="L28" s="784"/>
      <c r="M28" s="784"/>
      <c r="N28" s="785"/>
      <c r="O28" s="792"/>
      <c r="P28" s="793"/>
      <c r="Q28" s="793"/>
      <c r="R28" s="793"/>
      <c r="S28" s="793"/>
      <c r="T28" s="793"/>
      <c r="U28" s="793"/>
      <c r="V28" s="793"/>
      <c r="W28" s="793"/>
      <c r="X28" s="793"/>
      <c r="Y28" s="794"/>
      <c r="Z28" s="34"/>
      <c r="AA28" s="34"/>
      <c r="AB28" s="34"/>
      <c r="AC28" s="34"/>
      <c r="AD28" s="34"/>
      <c r="AE28" s="34"/>
      <c r="AF28" s="76"/>
      <c r="AG28" s="242" t="s">
        <v>290</v>
      </c>
      <c r="AH28" s="243"/>
      <c r="AI28" s="52" t="s">
        <v>675</v>
      </c>
      <c r="AJ28" s="52"/>
      <c r="AK28" s="243"/>
      <c r="AL28" s="44"/>
      <c r="AM28" s="52"/>
      <c r="AN28" s="44"/>
      <c r="AO28" s="243"/>
      <c r="AP28" s="243"/>
      <c r="AQ28" s="242"/>
      <c r="AR28" s="242"/>
      <c r="AS28" s="242"/>
      <c r="AT28" s="242"/>
      <c r="AU28" s="242"/>
      <c r="AV28" s="242"/>
      <c r="AW28" s="242"/>
      <c r="AX28" s="242"/>
      <c r="AY28" s="242"/>
      <c r="AZ28" s="242"/>
      <c r="BA28" s="77"/>
      <c r="BB28" s="34"/>
    </row>
    <row r="29" spans="1:54" ht="14.25">
      <c r="A29" s="29"/>
      <c r="B29" s="783"/>
      <c r="C29" s="784"/>
      <c r="D29" s="784"/>
      <c r="E29" s="784"/>
      <c r="F29" s="784"/>
      <c r="G29" s="784"/>
      <c r="H29" s="784"/>
      <c r="I29" s="784"/>
      <c r="J29" s="784"/>
      <c r="K29" s="784"/>
      <c r="L29" s="784"/>
      <c r="M29" s="784"/>
      <c r="N29" s="785"/>
      <c r="O29" s="792"/>
      <c r="P29" s="793"/>
      <c r="Q29" s="793"/>
      <c r="R29" s="793"/>
      <c r="S29" s="793"/>
      <c r="T29" s="793"/>
      <c r="U29" s="793"/>
      <c r="V29" s="793"/>
      <c r="W29" s="793"/>
      <c r="X29" s="793"/>
      <c r="Y29" s="794"/>
      <c r="Z29" s="34"/>
      <c r="AA29" s="34"/>
      <c r="AB29" s="34"/>
      <c r="AC29" s="34"/>
      <c r="AD29" s="34"/>
      <c r="AE29" s="34"/>
      <c r="AF29" s="76"/>
      <c r="AG29" s="243"/>
      <c r="AH29" s="243"/>
      <c r="AI29" s="40" t="s">
        <v>674</v>
      </c>
      <c r="AJ29" s="52"/>
      <c r="AK29" s="243"/>
      <c r="AL29" s="44"/>
      <c r="AM29" s="52"/>
      <c r="AN29" s="44"/>
      <c r="AO29" s="243"/>
      <c r="AP29" s="243"/>
      <c r="AQ29" s="242"/>
      <c r="AR29" s="242"/>
      <c r="AS29" s="242"/>
      <c r="AT29" s="242"/>
      <c r="AU29" s="242"/>
      <c r="AV29" s="242"/>
      <c r="AW29" s="242"/>
      <c r="AX29" s="242"/>
      <c r="AY29" s="242"/>
      <c r="AZ29" s="242"/>
      <c r="BA29" s="77"/>
      <c r="BB29" s="34"/>
    </row>
    <row r="30" spans="1:54" ht="14.25">
      <c r="A30" s="29"/>
      <c r="B30" s="783"/>
      <c r="C30" s="784"/>
      <c r="D30" s="784"/>
      <c r="E30" s="784"/>
      <c r="F30" s="784"/>
      <c r="G30" s="784"/>
      <c r="H30" s="784"/>
      <c r="I30" s="784"/>
      <c r="J30" s="784"/>
      <c r="K30" s="784"/>
      <c r="L30" s="784"/>
      <c r="M30" s="784"/>
      <c r="N30" s="785"/>
      <c r="O30" s="792"/>
      <c r="P30" s="793"/>
      <c r="Q30" s="793"/>
      <c r="R30" s="793"/>
      <c r="S30" s="793"/>
      <c r="T30" s="793"/>
      <c r="U30" s="793"/>
      <c r="V30" s="793"/>
      <c r="W30" s="793"/>
      <c r="X30" s="793"/>
      <c r="Y30" s="794"/>
      <c r="Z30" s="34"/>
      <c r="AA30" s="34"/>
      <c r="AB30" s="34"/>
      <c r="AC30" s="34"/>
      <c r="AD30" s="34"/>
      <c r="AE30" s="34"/>
      <c r="AF30" s="76"/>
      <c r="AG30" s="79" t="s">
        <v>290</v>
      </c>
      <c r="AH30" s="80"/>
      <c r="AI30" s="51" t="s">
        <v>7</v>
      </c>
      <c r="AJ30" s="80"/>
      <c r="AK30" s="80"/>
      <c r="AL30" s="80"/>
      <c r="AM30" s="80"/>
      <c r="AN30" s="80"/>
      <c r="AO30" s="80"/>
      <c r="AP30" s="80"/>
      <c r="AQ30" s="80"/>
      <c r="AR30" s="80"/>
      <c r="AS30" s="80"/>
      <c r="AT30" s="80"/>
      <c r="AU30" s="80"/>
      <c r="AV30" s="80"/>
      <c r="AW30" s="80"/>
      <c r="AX30" s="80"/>
      <c r="AY30" s="80"/>
      <c r="AZ30" s="80"/>
      <c r="BA30" s="78"/>
      <c r="BB30" s="34"/>
    </row>
    <row r="31" spans="1:54" ht="14.25">
      <c r="A31" s="29"/>
      <c r="B31" s="783"/>
      <c r="C31" s="784"/>
      <c r="D31" s="784"/>
      <c r="E31" s="784"/>
      <c r="F31" s="784"/>
      <c r="G31" s="784"/>
      <c r="H31" s="784"/>
      <c r="I31" s="784"/>
      <c r="J31" s="784"/>
      <c r="K31" s="784"/>
      <c r="L31" s="784"/>
      <c r="M31" s="784"/>
      <c r="N31" s="785"/>
      <c r="O31" s="792"/>
      <c r="P31" s="793"/>
      <c r="Q31" s="793"/>
      <c r="R31" s="793"/>
      <c r="S31" s="793"/>
      <c r="T31" s="793"/>
      <c r="U31" s="793"/>
      <c r="V31" s="793"/>
      <c r="W31" s="793"/>
      <c r="X31" s="793"/>
      <c r="Y31" s="794"/>
      <c r="Z31" s="34"/>
      <c r="AA31" s="34"/>
      <c r="AB31" s="34"/>
      <c r="AC31" s="34"/>
      <c r="AD31" s="34"/>
      <c r="AE31" s="34"/>
      <c r="AF31" s="76"/>
      <c r="AG31" s="80"/>
      <c r="AH31" s="80"/>
      <c r="AI31" s="52" t="s">
        <v>293</v>
      </c>
      <c r="AJ31" s="80"/>
      <c r="AK31" s="80"/>
      <c r="AL31" s="80"/>
      <c r="AM31" s="80"/>
      <c r="AN31" s="80"/>
      <c r="AO31" s="80"/>
      <c r="AP31" s="80"/>
      <c r="AQ31" s="80"/>
      <c r="AR31" s="80"/>
      <c r="AS31" s="80"/>
      <c r="AT31" s="80"/>
      <c r="AU31" s="80"/>
      <c r="AV31" s="80"/>
      <c r="AW31" s="80"/>
      <c r="AX31" s="80"/>
      <c r="AY31" s="80"/>
      <c r="AZ31" s="80"/>
      <c r="BA31" s="78"/>
      <c r="BB31" s="34"/>
    </row>
    <row r="32" spans="1:54" ht="14.25">
      <c r="A32" s="29"/>
      <c r="B32" s="783"/>
      <c r="C32" s="784"/>
      <c r="D32" s="784"/>
      <c r="E32" s="784"/>
      <c r="F32" s="784"/>
      <c r="G32" s="784"/>
      <c r="H32" s="784"/>
      <c r="I32" s="784"/>
      <c r="J32" s="784"/>
      <c r="K32" s="784"/>
      <c r="L32" s="784"/>
      <c r="M32" s="784"/>
      <c r="N32" s="785"/>
      <c r="O32" s="792"/>
      <c r="P32" s="793"/>
      <c r="Q32" s="793"/>
      <c r="R32" s="793"/>
      <c r="S32" s="793"/>
      <c r="T32" s="793"/>
      <c r="U32" s="793"/>
      <c r="V32" s="793"/>
      <c r="W32" s="793"/>
      <c r="X32" s="793"/>
      <c r="Y32" s="794"/>
      <c r="Z32" s="34"/>
      <c r="AA32" s="34"/>
      <c r="AB32" s="34"/>
      <c r="AC32" s="34"/>
      <c r="AD32" s="34"/>
      <c r="AE32" s="34"/>
      <c r="AF32" s="67"/>
      <c r="AG32" s="41"/>
      <c r="AH32" s="41"/>
      <c r="AI32" s="41"/>
      <c r="AJ32" s="814"/>
      <c r="AK32" s="815"/>
      <c r="AL32" s="815"/>
      <c r="AM32" s="815"/>
      <c r="AN32" s="815"/>
      <c r="AO32" s="815"/>
      <c r="AP32" s="815"/>
      <c r="AQ32" s="815"/>
      <c r="AR32" s="815"/>
      <c r="AS32" s="815"/>
      <c r="AT32" s="815"/>
      <c r="AU32" s="815"/>
      <c r="AV32" s="815"/>
      <c r="AW32" s="815"/>
      <c r="AX32" s="815"/>
      <c r="AY32" s="815"/>
      <c r="AZ32" s="816"/>
      <c r="BA32" s="68"/>
      <c r="BB32" s="34"/>
    </row>
    <row r="33" spans="1:54" ht="14.25">
      <c r="A33" s="29"/>
      <c r="B33" s="783"/>
      <c r="C33" s="784"/>
      <c r="D33" s="784"/>
      <c r="E33" s="784"/>
      <c r="F33" s="784"/>
      <c r="G33" s="784"/>
      <c r="H33" s="784"/>
      <c r="I33" s="784"/>
      <c r="J33" s="784"/>
      <c r="K33" s="784"/>
      <c r="L33" s="784"/>
      <c r="M33" s="784"/>
      <c r="N33" s="785"/>
      <c r="O33" s="792"/>
      <c r="P33" s="793"/>
      <c r="Q33" s="793"/>
      <c r="R33" s="793"/>
      <c r="S33" s="793"/>
      <c r="T33" s="793"/>
      <c r="U33" s="793"/>
      <c r="V33" s="793"/>
      <c r="W33" s="793"/>
      <c r="X33" s="793"/>
      <c r="Y33" s="794"/>
      <c r="Z33" s="34"/>
      <c r="AA33" s="34"/>
      <c r="AB33" s="34"/>
      <c r="AC33" s="34"/>
      <c r="AD33" s="34"/>
      <c r="AE33" s="34"/>
      <c r="AF33" s="67"/>
      <c r="AG33" s="41"/>
      <c r="AH33" s="41"/>
      <c r="AI33" s="41"/>
      <c r="AJ33" s="817"/>
      <c r="AK33" s="818"/>
      <c r="AL33" s="818"/>
      <c r="AM33" s="818"/>
      <c r="AN33" s="818"/>
      <c r="AO33" s="818"/>
      <c r="AP33" s="818"/>
      <c r="AQ33" s="818"/>
      <c r="AR33" s="818"/>
      <c r="AS33" s="818"/>
      <c r="AT33" s="818"/>
      <c r="AU33" s="818"/>
      <c r="AV33" s="818"/>
      <c r="AW33" s="818"/>
      <c r="AX33" s="818"/>
      <c r="AY33" s="818"/>
      <c r="AZ33" s="819"/>
      <c r="BA33" s="68"/>
      <c r="BB33" s="34"/>
    </row>
    <row r="34" spans="1:54" ht="14.25">
      <c r="A34" s="29"/>
      <c r="B34" s="783"/>
      <c r="C34" s="784"/>
      <c r="D34" s="784"/>
      <c r="E34" s="784"/>
      <c r="F34" s="784"/>
      <c r="G34" s="784"/>
      <c r="H34" s="784"/>
      <c r="I34" s="784"/>
      <c r="J34" s="784"/>
      <c r="K34" s="784"/>
      <c r="L34" s="784"/>
      <c r="M34" s="784"/>
      <c r="N34" s="785"/>
      <c r="O34" s="792"/>
      <c r="P34" s="793"/>
      <c r="Q34" s="793"/>
      <c r="R34" s="793"/>
      <c r="S34" s="793"/>
      <c r="T34" s="793"/>
      <c r="U34" s="793"/>
      <c r="V34" s="793"/>
      <c r="W34" s="793"/>
      <c r="X34" s="793"/>
      <c r="Y34" s="794"/>
      <c r="Z34" s="34"/>
      <c r="AA34" s="34"/>
      <c r="AB34" s="34"/>
      <c r="AC34" s="34"/>
      <c r="AD34" s="34"/>
      <c r="AE34" s="34"/>
      <c r="AF34" s="67"/>
      <c r="AG34" s="79" t="s">
        <v>290</v>
      </c>
      <c r="AH34" s="41"/>
      <c r="AI34" s="41" t="s">
        <v>198</v>
      </c>
      <c r="AJ34" s="41"/>
      <c r="AK34" s="41"/>
      <c r="AL34" s="41"/>
      <c r="AM34" s="41"/>
      <c r="AN34" s="41"/>
      <c r="AO34" s="41"/>
      <c r="AP34" s="41"/>
      <c r="AQ34" s="41"/>
      <c r="AR34" s="41"/>
      <c r="AS34" s="41"/>
      <c r="AT34" s="41"/>
      <c r="AU34" s="41"/>
      <c r="AV34" s="41"/>
      <c r="AW34" s="41"/>
      <c r="AX34" s="41"/>
      <c r="AY34" s="41"/>
      <c r="AZ34" s="41"/>
      <c r="BA34" s="68"/>
      <c r="BB34" s="34"/>
    </row>
    <row r="35" spans="1:54" ht="8.25" customHeight="1">
      <c r="A35" s="29"/>
      <c r="B35" s="783"/>
      <c r="C35" s="784"/>
      <c r="D35" s="784"/>
      <c r="E35" s="784"/>
      <c r="F35" s="784"/>
      <c r="G35" s="784"/>
      <c r="H35" s="784"/>
      <c r="I35" s="784"/>
      <c r="J35" s="784"/>
      <c r="K35" s="784"/>
      <c r="L35" s="784"/>
      <c r="M35" s="784"/>
      <c r="N35" s="785"/>
      <c r="O35" s="792"/>
      <c r="P35" s="793"/>
      <c r="Q35" s="793"/>
      <c r="R35" s="793"/>
      <c r="S35" s="793"/>
      <c r="T35" s="793"/>
      <c r="U35" s="793"/>
      <c r="V35" s="793"/>
      <c r="W35" s="793"/>
      <c r="X35" s="793"/>
      <c r="Y35" s="794"/>
      <c r="Z35" s="34"/>
      <c r="AA35" s="34"/>
      <c r="AB35" s="34"/>
      <c r="AC35" s="34"/>
      <c r="AD35" s="34"/>
      <c r="AE35" s="34"/>
      <c r="AF35" s="67"/>
      <c r="AG35" s="41"/>
      <c r="AH35" s="41"/>
      <c r="AI35" s="41"/>
      <c r="AJ35" s="41"/>
      <c r="AK35" s="41"/>
      <c r="AL35" s="41"/>
      <c r="AM35" s="41"/>
      <c r="AN35" s="41"/>
      <c r="AO35" s="41"/>
      <c r="AP35" s="41"/>
      <c r="AQ35" s="41"/>
      <c r="AR35" s="41"/>
      <c r="AS35" s="41"/>
      <c r="AT35" s="41"/>
      <c r="AU35" s="41"/>
      <c r="AV35" s="41"/>
      <c r="AW35" s="41"/>
      <c r="AX35" s="41"/>
      <c r="AY35" s="41"/>
      <c r="AZ35" s="41"/>
      <c r="BA35" s="68"/>
      <c r="BB35" s="34"/>
    </row>
    <row r="36" spans="1:54" ht="14.25" customHeight="1">
      <c r="A36" s="29"/>
      <c r="B36" s="783"/>
      <c r="C36" s="784"/>
      <c r="D36" s="784"/>
      <c r="E36" s="784"/>
      <c r="F36" s="784"/>
      <c r="G36" s="784"/>
      <c r="H36" s="784"/>
      <c r="I36" s="784"/>
      <c r="J36" s="784"/>
      <c r="K36" s="784"/>
      <c r="L36" s="784"/>
      <c r="M36" s="784"/>
      <c r="N36" s="785"/>
      <c r="O36" s="792"/>
      <c r="P36" s="793"/>
      <c r="Q36" s="793"/>
      <c r="R36" s="793"/>
      <c r="S36" s="793"/>
      <c r="T36" s="793"/>
      <c r="U36" s="793"/>
      <c r="V36" s="793"/>
      <c r="W36" s="793"/>
      <c r="X36" s="793"/>
      <c r="Y36" s="794"/>
      <c r="Z36" s="34"/>
      <c r="AA36" s="34"/>
      <c r="AB36" s="34"/>
      <c r="AC36" s="34"/>
      <c r="AD36" s="34"/>
      <c r="AE36" s="34"/>
      <c r="AF36" s="67"/>
      <c r="AG36" s="352" t="s">
        <v>290</v>
      </c>
      <c r="AH36" s="41"/>
      <c r="AI36" s="41" t="s">
        <v>807</v>
      </c>
      <c r="AJ36" s="41"/>
      <c r="AK36" s="41"/>
      <c r="AL36" s="41"/>
      <c r="AM36" s="41"/>
      <c r="AN36" s="41"/>
      <c r="AO36" s="41"/>
      <c r="AP36" s="41"/>
      <c r="AQ36" s="41"/>
      <c r="AR36" s="41"/>
      <c r="AS36" s="41"/>
      <c r="AT36" s="41"/>
      <c r="AU36" s="41"/>
      <c r="AV36" s="41"/>
      <c r="AW36" s="41"/>
      <c r="AX36" s="41"/>
      <c r="AY36" s="41"/>
      <c r="AZ36" s="41"/>
      <c r="BA36" s="68"/>
      <c r="BB36" s="34"/>
    </row>
    <row r="37" spans="1:54" ht="8.25" customHeight="1">
      <c r="A37" s="29"/>
      <c r="B37" s="786"/>
      <c r="C37" s="787"/>
      <c r="D37" s="787"/>
      <c r="E37" s="787"/>
      <c r="F37" s="787"/>
      <c r="G37" s="787"/>
      <c r="H37" s="787"/>
      <c r="I37" s="787"/>
      <c r="J37" s="787"/>
      <c r="K37" s="787"/>
      <c r="L37" s="787"/>
      <c r="M37" s="787"/>
      <c r="N37" s="788"/>
      <c r="O37" s="795"/>
      <c r="P37" s="796"/>
      <c r="Q37" s="796"/>
      <c r="R37" s="796"/>
      <c r="S37" s="796"/>
      <c r="T37" s="796"/>
      <c r="U37" s="796"/>
      <c r="V37" s="796"/>
      <c r="W37" s="796"/>
      <c r="X37" s="796"/>
      <c r="Y37" s="797"/>
      <c r="Z37" s="34"/>
      <c r="AA37" s="34"/>
      <c r="AB37" s="34"/>
      <c r="AC37" s="34"/>
      <c r="AD37" s="34"/>
      <c r="AE37" s="34"/>
      <c r="AF37" s="67"/>
      <c r="AG37" s="41"/>
      <c r="AH37" s="41"/>
      <c r="AI37" s="41"/>
      <c r="AJ37" s="41"/>
      <c r="AK37" s="41"/>
      <c r="AL37" s="41"/>
      <c r="AM37" s="41"/>
      <c r="AN37" s="41"/>
      <c r="AO37" s="41"/>
      <c r="AP37" s="41"/>
      <c r="AQ37" s="41"/>
      <c r="AR37" s="41"/>
      <c r="AS37" s="41"/>
      <c r="AT37" s="41"/>
      <c r="AU37" s="41"/>
      <c r="AV37" s="41"/>
      <c r="AW37" s="41"/>
      <c r="AX37" s="41"/>
      <c r="AY37" s="41"/>
      <c r="AZ37" s="41"/>
      <c r="BA37" s="68"/>
      <c r="BB37" s="34"/>
    </row>
    <row r="38" spans="1:54" ht="7.5" customHeight="1">
      <c r="A38" s="29"/>
      <c r="B38" s="767" t="s">
        <v>27</v>
      </c>
      <c r="C38" s="768"/>
      <c r="D38" s="768"/>
      <c r="E38" s="768"/>
      <c r="F38" s="768"/>
      <c r="G38" s="768"/>
      <c r="H38" s="768"/>
      <c r="I38" s="768"/>
      <c r="J38" s="768"/>
      <c r="K38" s="768"/>
      <c r="L38" s="768"/>
      <c r="M38" s="768"/>
      <c r="N38" s="769"/>
      <c r="O38" s="767" t="s">
        <v>28</v>
      </c>
      <c r="P38" s="768"/>
      <c r="Q38" s="768"/>
      <c r="R38" s="768"/>
      <c r="S38" s="768"/>
      <c r="T38" s="768"/>
      <c r="U38" s="768"/>
      <c r="V38" s="768"/>
      <c r="W38" s="768"/>
      <c r="X38" s="768"/>
      <c r="Y38" s="769"/>
      <c r="Z38" s="34"/>
      <c r="AA38" s="34"/>
      <c r="AB38" s="34"/>
      <c r="AC38" s="34"/>
      <c r="AD38" s="34"/>
      <c r="AE38" s="34"/>
      <c r="AF38" s="64"/>
      <c r="AG38" s="65"/>
      <c r="AH38" s="65"/>
      <c r="AI38" s="65"/>
      <c r="AJ38" s="65"/>
      <c r="AK38" s="65"/>
      <c r="AL38" s="65"/>
      <c r="AM38" s="65"/>
      <c r="AN38" s="65"/>
      <c r="AO38" s="65"/>
      <c r="AP38" s="65"/>
      <c r="AQ38" s="65"/>
      <c r="AR38" s="65"/>
      <c r="AS38" s="65"/>
      <c r="AT38" s="65"/>
      <c r="AU38" s="65"/>
      <c r="AV38" s="65"/>
      <c r="AW38" s="65"/>
      <c r="AX38" s="65"/>
      <c r="AY38" s="65"/>
      <c r="AZ38" s="65"/>
      <c r="BA38" s="66"/>
      <c r="BB38" s="34"/>
    </row>
    <row r="39" spans="1:54" ht="14.25">
      <c r="A39" s="29"/>
      <c r="B39" s="770"/>
      <c r="C39" s="771"/>
      <c r="D39" s="771"/>
      <c r="E39" s="771"/>
      <c r="F39" s="771"/>
      <c r="G39" s="771"/>
      <c r="H39" s="771"/>
      <c r="I39" s="771"/>
      <c r="J39" s="771"/>
      <c r="K39" s="771"/>
      <c r="L39" s="771"/>
      <c r="M39" s="771"/>
      <c r="N39" s="772"/>
      <c r="O39" s="770"/>
      <c r="P39" s="771"/>
      <c r="Q39" s="771"/>
      <c r="R39" s="771"/>
      <c r="S39" s="771"/>
      <c r="T39" s="771"/>
      <c r="U39" s="771"/>
      <c r="V39" s="771"/>
      <c r="W39" s="771"/>
      <c r="X39" s="771"/>
      <c r="Y39" s="772"/>
      <c r="Z39" s="34"/>
      <c r="AA39" s="34"/>
      <c r="AB39" s="34"/>
      <c r="AC39" s="34"/>
      <c r="AD39" s="34"/>
      <c r="AE39" s="34"/>
      <c r="AF39" s="67"/>
      <c r="AG39" s="79" t="s">
        <v>290</v>
      </c>
      <c r="AH39" s="41"/>
      <c r="AI39" s="41" t="s">
        <v>8</v>
      </c>
      <c r="AJ39" s="41"/>
      <c r="AK39" s="41"/>
      <c r="AL39" s="41"/>
      <c r="AM39" s="41"/>
      <c r="AN39" s="41"/>
      <c r="AO39" s="41"/>
      <c r="AP39" s="41"/>
      <c r="AQ39" s="41"/>
      <c r="AR39" s="41"/>
      <c r="AS39" s="41"/>
      <c r="AT39" s="41"/>
      <c r="AU39" s="41"/>
      <c r="AV39" s="41"/>
      <c r="AW39" s="41"/>
      <c r="AX39" s="41"/>
      <c r="AY39" s="41"/>
      <c r="AZ39" s="41"/>
      <c r="BA39" s="68"/>
      <c r="BB39" s="34"/>
    </row>
    <row r="40" spans="1:54" ht="7.5" customHeight="1">
      <c r="A40" s="29"/>
      <c r="B40" s="770"/>
      <c r="C40" s="771"/>
      <c r="D40" s="771"/>
      <c r="E40" s="771"/>
      <c r="F40" s="771"/>
      <c r="G40" s="771"/>
      <c r="H40" s="771"/>
      <c r="I40" s="771"/>
      <c r="J40" s="771"/>
      <c r="K40" s="771"/>
      <c r="L40" s="771"/>
      <c r="M40" s="771"/>
      <c r="N40" s="772"/>
      <c r="O40" s="770"/>
      <c r="P40" s="771"/>
      <c r="Q40" s="771"/>
      <c r="R40" s="771"/>
      <c r="S40" s="771"/>
      <c r="T40" s="771"/>
      <c r="U40" s="771"/>
      <c r="V40" s="771"/>
      <c r="W40" s="771"/>
      <c r="X40" s="771"/>
      <c r="Y40" s="772"/>
      <c r="Z40" s="34"/>
      <c r="AA40" s="34"/>
      <c r="AB40" s="34"/>
      <c r="AC40" s="34"/>
      <c r="AD40" s="34"/>
      <c r="AE40" s="34"/>
      <c r="AF40" s="67"/>
      <c r="AG40" s="41"/>
      <c r="AH40" s="41"/>
      <c r="AI40" s="41"/>
      <c r="AJ40" s="41"/>
      <c r="AK40" s="41"/>
      <c r="AL40" s="41"/>
      <c r="AM40" s="41"/>
      <c r="AN40" s="41"/>
      <c r="AO40" s="41"/>
      <c r="AP40" s="41"/>
      <c r="AQ40" s="41"/>
      <c r="AR40" s="41"/>
      <c r="AS40" s="41"/>
      <c r="AT40" s="41"/>
      <c r="AU40" s="41"/>
      <c r="AV40" s="41"/>
      <c r="AW40" s="41"/>
      <c r="AX40" s="41"/>
      <c r="AY40" s="41"/>
      <c r="AZ40" s="41"/>
      <c r="BA40" s="68"/>
      <c r="BB40" s="34"/>
    </row>
    <row r="41" spans="1:54" ht="14.25" customHeight="1">
      <c r="A41" s="29"/>
      <c r="B41" s="770"/>
      <c r="C41" s="771"/>
      <c r="D41" s="771"/>
      <c r="E41" s="771"/>
      <c r="F41" s="771"/>
      <c r="G41" s="771"/>
      <c r="H41" s="771"/>
      <c r="I41" s="771"/>
      <c r="J41" s="771"/>
      <c r="K41" s="771"/>
      <c r="L41" s="771"/>
      <c r="M41" s="771"/>
      <c r="N41" s="772"/>
      <c r="O41" s="770"/>
      <c r="P41" s="771"/>
      <c r="Q41" s="771"/>
      <c r="R41" s="771"/>
      <c r="S41" s="771"/>
      <c r="T41" s="771"/>
      <c r="U41" s="771"/>
      <c r="V41" s="771"/>
      <c r="W41" s="771"/>
      <c r="X41" s="771"/>
      <c r="Y41" s="772"/>
      <c r="Z41" s="34"/>
      <c r="AA41" s="34"/>
      <c r="AB41" s="34"/>
      <c r="AC41" s="34"/>
      <c r="AD41" s="34"/>
      <c r="AE41" s="34"/>
      <c r="AF41" s="67"/>
      <c r="AG41" s="426" t="s">
        <v>290</v>
      </c>
      <c r="AH41" s="41"/>
      <c r="AI41" s="41" t="s">
        <v>1033</v>
      </c>
      <c r="AJ41" s="41"/>
      <c r="AK41" s="41"/>
      <c r="AL41" s="41"/>
      <c r="AM41" s="41"/>
      <c r="AN41" s="41"/>
      <c r="AO41" s="41"/>
      <c r="AP41" s="41"/>
      <c r="AQ41" s="41"/>
      <c r="AR41" s="41"/>
      <c r="AS41" s="41"/>
      <c r="AT41" s="41"/>
      <c r="AU41" s="41"/>
      <c r="AV41" s="41"/>
      <c r="AW41" s="41"/>
      <c r="AX41" s="41"/>
      <c r="AY41" s="41"/>
      <c r="AZ41" s="41"/>
      <c r="BA41" s="68"/>
      <c r="BB41" s="34"/>
    </row>
    <row r="42" spans="1:54" ht="8.25" customHeight="1">
      <c r="A42" s="29"/>
      <c r="B42" s="773"/>
      <c r="C42" s="774"/>
      <c r="D42" s="774"/>
      <c r="E42" s="774"/>
      <c r="F42" s="774"/>
      <c r="G42" s="774"/>
      <c r="H42" s="774"/>
      <c r="I42" s="774"/>
      <c r="J42" s="774"/>
      <c r="K42" s="774"/>
      <c r="L42" s="774"/>
      <c r="M42" s="774"/>
      <c r="N42" s="775"/>
      <c r="O42" s="773"/>
      <c r="P42" s="774"/>
      <c r="Q42" s="774"/>
      <c r="R42" s="774"/>
      <c r="S42" s="774"/>
      <c r="T42" s="774"/>
      <c r="U42" s="774"/>
      <c r="V42" s="774"/>
      <c r="W42" s="774"/>
      <c r="X42" s="774"/>
      <c r="Y42" s="775"/>
      <c r="Z42" s="34"/>
      <c r="AA42" s="34"/>
      <c r="AB42" s="34"/>
      <c r="AC42" s="34"/>
      <c r="AD42" s="34"/>
      <c r="AE42" s="34"/>
      <c r="AF42" s="67"/>
      <c r="AG42" s="41"/>
      <c r="AH42" s="41"/>
      <c r="AI42" s="41"/>
      <c r="AJ42" s="41"/>
      <c r="AK42" s="41"/>
      <c r="AL42" s="41"/>
      <c r="AM42" s="41"/>
      <c r="AN42" s="41"/>
      <c r="AO42" s="41"/>
      <c r="AP42" s="41"/>
      <c r="AQ42" s="41"/>
      <c r="AR42" s="41"/>
      <c r="AS42" s="41"/>
      <c r="AT42" s="41"/>
      <c r="AU42" s="41"/>
      <c r="AV42" s="41"/>
      <c r="AW42" s="41"/>
      <c r="AX42" s="41"/>
      <c r="AY42" s="41"/>
      <c r="AZ42" s="41"/>
      <c r="BA42" s="68"/>
      <c r="BB42" s="34"/>
    </row>
    <row r="43" spans="1:54" ht="7.5" customHeight="1">
      <c r="A43" s="29"/>
      <c r="B43" s="767" t="s">
        <v>9</v>
      </c>
      <c r="C43" s="768"/>
      <c r="D43" s="768"/>
      <c r="E43" s="768"/>
      <c r="F43" s="768"/>
      <c r="G43" s="768"/>
      <c r="H43" s="768"/>
      <c r="I43" s="768"/>
      <c r="J43" s="768"/>
      <c r="K43" s="768"/>
      <c r="L43" s="768"/>
      <c r="M43" s="768"/>
      <c r="N43" s="769"/>
      <c r="O43" s="767" t="s">
        <v>29</v>
      </c>
      <c r="P43" s="768"/>
      <c r="Q43" s="768"/>
      <c r="R43" s="768"/>
      <c r="S43" s="768"/>
      <c r="T43" s="768"/>
      <c r="U43" s="768"/>
      <c r="V43" s="768"/>
      <c r="W43" s="768"/>
      <c r="X43" s="768"/>
      <c r="Y43" s="769"/>
      <c r="Z43" s="34"/>
      <c r="AA43" s="34"/>
      <c r="AB43" s="34"/>
      <c r="AC43" s="34"/>
      <c r="AD43" s="34"/>
      <c r="AE43" s="34"/>
      <c r="AF43" s="64"/>
      <c r="AG43" s="65"/>
      <c r="AH43" s="65"/>
      <c r="AI43" s="65"/>
      <c r="AJ43" s="65"/>
      <c r="AK43" s="65"/>
      <c r="AL43" s="65"/>
      <c r="AM43" s="65"/>
      <c r="AN43" s="65"/>
      <c r="AO43" s="65"/>
      <c r="AP43" s="65"/>
      <c r="AQ43" s="65"/>
      <c r="AR43" s="65"/>
      <c r="AS43" s="65"/>
      <c r="AT43" s="65"/>
      <c r="AU43" s="65"/>
      <c r="AV43" s="65"/>
      <c r="AW43" s="65"/>
      <c r="AX43" s="65"/>
      <c r="AY43" s="65"/>
      <c r="AZ43" s="65"/>
      <c r="BA43" s="66"/>
      <c r="BB43" s="34"/>
    </row>
    <row r="44" spans="1:54" ht="14.25">
      <c r="A44" s="29"/>
      <c r="B44" s="770"/>
      <c r="C44" s="771"/>
      <c r="D44" s="771"/>
      <c r="E44" s="771"/>
      <c r="F44" s="771"/>
      <c r="G44" s="771"/>
      <c r="H44" s="771"/>
      <c r="I44" s="771"/>
      <c r="J44" s="771"/>
      <c r="K44" s="771"/>
      <c r="L44" s="771"/>
      <c r="M44" s="771"/>
      <c r="N44" s="772"/>
      <c r="O44" s="770"/>
      <c r="P44" s="771"/>
      <c r="Q44" s="771"/>
      <c r="R44" s="771"/>
      <c r="S44" s="771"/>
      <c r="T44" s="771"/>
      <c r="U44" s="771"/>
      <c r="V44" s="771"/>
      <c r="W44" s="771"/>
      <c r="X44" s="771"/>
      <c r="Y44" s="772"/>
      <c r="Z44" s="34"/>
      <c r="AA44" s="34"/>
      <c r="AB44" s="34"/>
      <c r="AC44" s="34"/>
      <c r="AD44" s="34"/>
      <c r="AE44" s="34"/>
      <c r="AF44" s="67"/>
      <c r="AG44" s="79" t="s">
        <v>290</v>
      </c>
      <c r="AH44" s="41"/>
      <c r="AI44" s="41" t="s">
        <v>42</v>
      </c>
      <c r="AJ44" s="41"/>
      <c r="AK44" s="41"/>
      <c r="AL44" s="41"/>
      <c r="AM44" s="41"/>
      <c r="AN44" s="41" t="s">
        <v>10</v>
      </c>
      <c r="AO44" s="41"/>
      <c r="AP44" s="41"/>
      <c r="AQ44" s="41"/>
      <c r="AR44" s="41" t="s">
        <v>11</v>
      </c>
      <c r="AS44" s="799"/>
      <c r="AT44" s="799"/>
      <c r="AU44" s="799"/>
      <c r="AV44" s="799"/>
      <c r="AW44" s="41" t="s">
        <v>12</v>
      </c>
      <c r="AX44" s="41"/>
      <c r="AY44" s="41"/>
      <c r="AZ44" s="41"/>
      <c r="BA44" s="68"/>
      <c r="BB44" s="34"/>
    </row>
    <row r="45" spans="1:54" ht="7.5" customHeight="1">
      <c r="A45" s="29"/>
      <c r="B45" s="770"/>
      <c r="C45" s="771"/>
      <c r="D45" s="771"/>
      <c r="E45" s="771"/>
      <c r="F45" s="771"/>
      <c r="G45" s="771"/>
      <c r="H45" s="771"/>
      <c r="I45" s="771"/>
      <c r="J45" s="771"/>
      <c r="K45" s="771"/>
      <c r="L45" s="771"/>
      <c r="M45" s="771"/>
      <c r="N45" s="772"/>
      <c r="O45" s="770"/>
      <c r="P45" s="771"/>
      <c r="Q45" s="771"/>
      <c r="R45" s="771"/>
      <c r="S45" s="771"/>
      <c r="T45" s="771"/>
      <c r="U45" s="771"/>
      <c r="V45" s="771"/>
      <c r="W45" s="771"/>
      <c r="X45" s="771"/>
      <c r="Y45" s="772"/>
      <c r="Z45" s="34"/>
      <c r="AA45" s="34"/>
      <c r="AB45" s="34"/>
      <c r="AC45" s="34"/>
      <c r="AD45" s="34"/>
      <c r="AE45" s="34"/>
      <c r="AF45" s="67"/>
      <c r="AG45" s="41"/>
      <c r="AH45" s="41"/>
      <c r="AI45" s="41"/>
      <c r="AJ45" s="41"/>
      <c r="AK45" s="41"/>
      <c r="AL45" s="41"/>
      <c r="AM45" s="41"/>
      <c r="AN45" s="41"/>
      <c r="AO45" s="41"/>
      <c r="AP45" s="41"/>
      <c r="AQ45" s="41"/>
      <c r="AR45" s="41"/>
      <c r="AS45" s="41"/>
      <c r="AT45" s="41"/>
      <c r="AU45" s="41"/>
      <c r="AV45" s="41"/>
      <c r="AW45" s="41"/>
      <c r="AX45" s="41"/>
      <c r="AY45" s="41"/>
      <c r="AZ45" s="41"/>
      <c r="BA45" s="68"/>
      <c r="BB45" s="34"/>
    </row>
    <row r="46" spans="1:54" ht="14.25">
      <c r="A46" s="29"/>
      <c r="B46" s="770"/>
      <c r="C46" s="771"/>
      <c r="D46" s="771"/>
      <c r="E46" s="771"/>
      <c r="F46" s="771"/>
      <c r="G46" s="771"/>
      <c r="H46" s="771"/>
      <c r="I46" s="771"/>
      <c r="J46" s="771"/>
      <c r="K46" s="771"/>
      <c r="L46" s="771"/>
      <c r="M46" s="771"/>
      <c r="N46" s="772"/>
      <c r="O46" s="770"/>
      <c r="P46" s="771"/>
      <c r="Q46" s="771"/>
      <c r="R46" s="771"/>
      <c r="S46" s="771"/>
      <c r="T46" s="771"/>
      <c r="U46" s="771"/>
      <c r="V46" s="771"/>
      <c r="W46" s="771"/>
      <c r="X46" s="771"/>
      <c r="Y46" s="772"/>
      <c r="Z46" s="34"/>
      <c r="AA46" s="34"/>
      <c r="AB46" s="34"/>
      <c r="AC46" s="34"/>
      <c r="AD46" s="34"/>
      <c r="AE46" s="34"/>
      <c r="AF46" s="67"/>
      <c r="AG46" s="426" t="s">
        <v>290</v>
      </c>
      <c r="AH46" s="41"/>
      <c r="AI46" s="41" t="s">
        <v>1034</v>
      </c>
      <c r="AJ46" s="41"/>
      <c r="AK46" s="41"/>
      <c r="AL46" s="41"/>
      <c r="AM46" s="41"/>
      <c r="AN46" s="41"/>
      <c r="AO46" s="41"/>
      <c r="AP46" s="41"/>
      <c r="AQ46" s="41"/>
      <c r="AR46" s="41"/>
      <c r="AS46" s="799"/>
      <c r="AT46" s="799"/>
      <c r="AU46" s="799"/>
      <c r="AV46" s="799"/>
      <c r="AW46" s="41"/>
      <c r="AX46" s="41"/>
      <c r="AY46" s="41"/>
      <c r="AZ46" s="41"/>
      <c r="BA46" s="68"/>
      <c r="BB46" s="34"/>
    </row>
    <row r="47" spans="1:54" ht="7.5" customHeight="1">
      <c r="A47" s="29"/>
      <c r="B47" s="773"/>
      <c r="C47" s="774"/>
      <c r="D47" s="774"/>
      <c r="E47" s="774"/>
      <c r="F47" s="774"/>
      <c r="G47" s="774"/>
      <c r="H47" s="774"/>
      <c r="I47" s="774"/>
      <c r="J47" s="774"/>
      <c r="K47" s="774"/>
      <c r="L47" s="774"/>
      <c r="M47" s="774"/>
      <c r="N47" s="775"/>
      <c r="O47" s="773"/>
      <c r="P47" s="774"/>
      <c r="Q47" s="774"/>
      <c r="R47" s="774"/>
      <c r="S47" s="774"/>
      <c r="T47" s="774"/>
      <c r="U47" s="774"/>
      <c r="V47" s="774"/>
      <c r="W47" s="774"/>
      <c r="X47" s="774"/>
      <c r="Y47" s="775"/>
      <c r="Z47" s="34"/>
      <c r="AA47" s="34"/>
      <c r="AB47" s="34"/>
      <c r="AC47" s="34"/>
      <c r="AD47" s="34"/>
      <c r="AE47" s="34"/>
      <c r="AF47" s="69"/>
      <c r="AG47" s="70"/>
      <c r="AH47" s="70"/>
      <c r="AI47" s="70"/>
      <c r="AJ47" s="70"/>
      <c r="AK47" s="70"/>
      <c r="AL47" s="70"/>
      <c r="AM47" s="70"/>
      <c r="AN47" s="70"/>
      <c r="AO47" s="70"/>
      <c r="AP47" s="70"/>
      <c r="AQ47" s="70"/>
      <c r="AR47" s="70"/>
      <c r="AS47" s="70"/>
      <c r="AT47" s="70"/>
      <c r="AU47" s="70"/>
      <c r="AV47" s="70"/>
      <c r="AW47" s="70"/>
      <c r="AX47" s="70"/>
      <c r="AY47" s="70"/>
      <c r="AZ47" s="70"/>
      <c r="BA47" s="71"/>
      <c r="BB47" s="34"/>
    </row>
    <row r="48" spans="1:54" ht="7.5" customHeight="1">
      <c r="A48" s="29"/>
      <c r="B48" s="767" t="s">
        <v>13</v>
      </c>
      <c r="C48" s="768"/>
      <c r="D48" s="768"/>
      <c r="E48" s="768"/>
      <c r="F48" s="768"/>
      <c r="G48" s="768"/>
      <c r="H48" s="768"/>
      <c r="I48" s="768"/>
      <c r="J48" s="768"/>
      <c r="K48" s="768"/>
      <c r="L48" s="768"/>
      <c r="M48" s="768"/>
      <c r="N48" s="769"/>
      <c r="O48" s="767" t="s">
        <v>29</v>
      </c>
      <c r="P48" s="768"/>
      <c r="Q48" s="768"/>
      <c r="R48" s="768"/>
      <c r="S48" s="768"/>
      <c r="T48" s="768"/>
      <c r="U48" s="768"/>
      <c r="V48" s="768"/>
      <c r="W48" s="768"/>
      <c r="X48" s="768"/>
      <c r="Y48" s="769"/>
      <c r="Z48" s="34"/>
      <c r="AA48" s="34"/>
      <c r="AB48" s="34"/>
      <c r="AC48" s="34"/>
      <c r="AD48" s="34"/>
      <c r="AE48" s="34"/>
      <c r="AF48" s="64"/>
      <c r="AG48" s="65"/>
      <c r="AH48" s="65"/>
      <c r="AI48" s="65"/>
      <c r="AJ48" s="65"/>
      <c r="AK48" s="65"/>
      <c r="AL48" s="65"/>
      <c r="AM48" s="65"/>
      <c r="AN48" s="65"/>
      <c r="AO48" s="65"/>
      <c r="AP48" s="65"/>
      <c r="AQ48" s="65"/>
      <c r="AR48" s="65"/>
      <c r="AS48" s="65"/>
      <c r="AT48" s="65"/>
      <c r="AU48" s="65"/>
      <c r="AV48" s="65"/>
      <c r="AW48" s="65"/>
      <c r="AX48" s="65"/>
      <c r="AY48" s="65"/>
      <c r="AZ48" s="65"/>
      <c r="BA48" s="66"/>
      <c r="BB48" s="34"/>
    </row>
    <row r="49" spans="1:54" ht="14.25">
      <c r="A49" s="29"/>
      <c r="B49" s="770"/>
      <c r="C49" s="771"/>
      <c r="D49" s="771"/>
      <c r="E49" s="771"/>
      <c r="F49" s="771"/>
      <c r="G49" s="771"/>
      <c r="H49" s="771"/>
      <c r="I49" s="771"/>
      <c r="J49" s="771"/>
      <c r="K49" s="771"/>
      <c r="L49" s="771"/>
      <c r="M49" s="771"/>
      <c r="N49" s="772"/>
      <c r="O49" s="770"/>
      <c r="P49" s="771"/>
      <c r="Q49" s="771"/>
      <c r="R49" s="771"/>
      <c r="S49" s="771"/>
      <c r="T49" s="771"/>
      <c r="U49" s="771"/>
      <c r="V49" s="771"/>
      <c r="W49" s="771"/>
      <c r="X49" s="771"/>
      <c r="Y49" s="772"/>
      <c r="Z49" s="34"/>
      <c r="AA49" s="34"/>
      <c r="AB49" s="34"/>
      <c r="AC49" s="34"/>
      <c r="AD49" s="34"/>
      <c r="AE49" s="34"/>
      <c r="AF49" s="67"/>
      <c r="AG49" s="426" t="s">
        <v>290</v>
      </c>
      <c r="AH49" s="41"/>
      <c r="AI49" s="41" t="s">
        <v>42</v>
      </c>
      <c r="AJ49" s="41"/>
      <c r="AK49" s="41"/>
      <c r="AL49" s="41"/>
      <c r="AM49" s="41"/>
      <c r="AN49" s="41" t="s">
        <v>10</v>
      </c>
      <c r="AO49" s="41"/>
      <c r="AP49" s="41"/>
      <c r="AQ49" s="41"/>
      <c r="AR49" s="41" t="s">
        <v>11</v>
      </c>
      <c r="AS49" s="799"/>
      <c r="AT49" s="799"/>
      <c r="AU49" s="799"/>
      <c r="AV49" s="799"/>
      <c r="AW49" s="41" t="s">
        <v>12</v>
      </c>
      <c r="AX49" s="41"/>
      <c r="AY49" s="41"/>
      <c r="AZ49" s="41"/>
      <c r="BA49" s="68"/>
      <c r="BB49" s="34"/>
    </row>
    <row r="50" spans="1:54" ht="7.5" customHeight="1">
      <c r="A50" s="29"/>
      <c r="B50" s="770"/>
      <c r="C50" s="771"/>
      <c r="D50" s="771"/>
      <c r="E50" s="771"/>
      <c r="F50" s="771"/>
      <c r="G50" s="771"/>
      <c r="H50" s="771"/>
      <c r="I50" s="771"/>
      <c r="J50" s="771"/>
      <c r="K50" s="771"/>
      <c r="L50" s="771"/>
      <c r="M50" s="771"/>
      <c r="N50" s="772"/>
      <c r="O50" s="770"/>
      <c r="P50" s="771"/>
      <c r="Q50" s="771"/>
      <c r="R50" s="771"/>
      <c r="S50" s="771"/>
      <c r="T50" s="771"/>
      <c r="U50" s="771"/>
      <c r="V50" s="771"/>
      <c r="W50" s="771"/>
      <c r="X50" s="771"/>
      <c r="Y50" s="772"/>
      <c r="Z50" s="34"/>
      <c r="AA50" s="34"/>
      <c r="AB50" s="34"/>
      <c r="AC50" s="34"/>
      <c r="AD50" s="34"/>
      <c r="AE50" s="34"/>
      <c r="AF50" s="67"/>
      <c r="AG50" s="41"/>
      <c r="AH50" s="41"/>
      <c r="AI50" s="41"/>
      <c r="AJ50" s="41"/>
      <c r="AK50" s="41"/>
      <c r="AL50" s="41"/>
      <c r="AM50" s="41"/>
      <c r="AN50" s="41"/>
      <c r="AO50" s="41"/>
      <c r="AP50" s="41"/>
      <c r="AQ50" s="41"/>
      <c r="AR50" s="41"/>
      <c r="AS50" s="41"/>
      <c r="AT50" s="41"/>
      <c r="AU50" s="41"/>
      <c r="AV50" s="41"/>
      <c r="AW50" s="41"/>
      <c r="AX50" s="41"/>
      <c r="AY50" s="41"/>
      <c r="AZ50" s="41"/>
      <c r="BA50" s="68"/>
      <c r="BB50" s="34"/>
    </row>
    <row r="51" spans="1:54" ht="14.25">
      <c r="A51" s="29"/>
      <c r="B51" s="770"/>
      <c r="C51" s="771"/>
      <c r="D51" s="771"/>
      <c r="E51" s="771"/>
      <c r="F51" s="771"/>
      <c r="G51" s="771"/>
      <c r="H51" s="771"/>
      <c r="I51" s="771"/>
      <c r="J51" s="771"/>
      <c r="K51" s="771"/>
      <c r="L51" s="771"/>
      <c r="M51" s="771"/>
      <c r="N51" s="772"/>
      <c r="O51" s="770"/>
      <c r="P51" s="771"/>
      <c r="Q51" s="771"/>
      <c r="R51" s="771"/>
      <c r="S51" s="771"/>
      <c r="T51" s="771"/>
      <c r="U51" s="771"/>
      <c r="V51" s="771"/>
      <c r="W51" s="771"/>
      <c r="X51" s="771"/>
      <c r="Y51" s="772"/>
      <c r="Z51" s="34"/>
      <c r="AA51" s="34"/>
      <c r="AB51" s="34"/>
      <c r="AC51" s="34"/>
      <c r="AD51" s="34"/>
      <c r="AE51" s="34"/>
      <c r="AF51" s="67"/>
      <c r="AG51" s="426" t="s">
        <v>290</v>
      </c>
      <c r="AH51" s="41"/>
      <c r="AI51" s="41" t="s">
        <v>1034</v>
      </c>
      <c r="AJ51" s="41"/>
      <c r="AK51" s="41"/>
      <c r="AL51" s="41"/>
      <c r="AM51" s="41"/>
      <c r="AN51" s="41"/>
      <c r="AO51" s="41"/>
      <c r="AP51" s="41"/>
      <c r="AQ51" s="41"/>
      <c r="AR51" s="41"/>
      <c r="AS51" s="799"/>
      <c r="AT51" s="799"/>
      <c r="AU51" s="799"/>
      <c r="AV51" s="799"/>
      <c r="AW51" s="41"/>
      <c r="AX51" s="41"/>
      <c r="AY51" s="41"/>
      <c r="AZ51" s="41"/>
      <c r="BA51" s="68"/>
      <c r="BB51" s="34"/>
    </row>
    <row r="52" spans="1:54" ht="7.5" customHeight="1">
      <c r="A52" s="29"/>
      <c r="B52" s="773"/>
      <c r="C52" s="774"/>
      <c r="D52" s="774"/>
      <c r="E52" s="774"/>
      <c r="F52" s="774"/>
      <c r="G52" s="774"/>
      <c r="H52" s="774"/>
      <c r="I52" s="774"/>
      <c r="J52" s="774"/>
      <c r="K52" s="774"/>
      <c r="L52" s="774"/>
      <c r="M52" s="774"/>
      <c r="N52" s="775"/>
      <c r="O52" s="773"/>
      <c r="P52" s="774"/>
      <c r="Q52" s="774"/>
      <c r="R52" s="774"/>
      <c r="S52" s="774"/>
      <c r="T52" s="774"/>
      <c r="U52" s="774"/>
      <c r="V52" s="774"/>
      <c r="W52" s="774"/>
      <c r="X52" s="774"/>
      <c r="Y52" s="775"/>
      <c r="Z52" s="34"/>
      <c r="AA52" s="34"/>
      <c r="AB52" s="34"/>
      <c r="AC52" s="34"/>
      <c r="AD52" s="34"/>
      <c r="AE52" s="34"/>
      <c r="AF52" s="69"/>
      <c r="AG52" s="70"/>
      <c r="AH52" s="70"/>
      <c r="AI52" s="70"/>
      <c r="AJ52" s="70"/>
      <c r="AK52" s="70"/>
      <c r="AL52" s="70"/>
      <c r="AM52" s="70"/>
      <c r="AN52" s="70"/>
      <c r="AO52" s="70"/>
      <c r="AP52" s="70"/>
      <c r="AQ52" s="70"/>
      <c r="AR52" s="70"/>
      <c r="AS52" s="70"/>
      <c r="AT52" s="70"/>
      <c r="AU52" s="70"/>
      <c r="AV52" s="70"/>
      <c r="AW52" s="70"/>
      <c r="AX52" s="70"/>
      <c r="AY52" s="70"/>
      <c r="AZ52" s="70"/>
      <c r="BA52" s="71"/>
      <c r="BB52" s="34"/>
    </row>
    <row r="53" spans="1:54" ht="8.25" customHeight="1">
      <c r="A53" s="29"/>
      <c r="B53" s="767" t="s">
        <v>30</v>
      </c>
      <c r="C53" s="768"/>
      <c r="D53" s="768"/>
      <c r="E53" s="768"/>
      <c r="F53" s="768"/>
      <c r="G53" s="768"/>
      <c r="H53" s="768"/>
      <c r="I53" s="768"/>
      <c r="J53" s="768"/>
      <c r="K53" s="768"/>
      <c r="L53" s="768"/>
      <c r="M53" s="768"/>
      <c r="N53" s="769"/>
      <c r="O53" s="767" t="s">
        <v>31</v>
      </c>
      <c r="P53" s="768"/>
      <c r="Q53" s="768"/>
      <c r="R53" s="768"/>
      <c r="S53" s="768"/>
      <c r="T53" s="768"/>
      <c r="U53" s="768"/>
      <c r="V53" s="768"/>
      <c r="W53" s="768"/>
      <c r="X53" s="768"/>
      <c r="Y53" s="769"/>
      <c r="Z53" s="34"/>
      <c r="AA53" s="34"/>
      <c r="AB53" s="34"/>
      <c r="AC53" s="34"/>
      <c r="AD53" s="34"/>
      <c r="AE53" s="34"/>
      <c r="AF53" s="67"/>
      <c r="AG53" s="41"/>
      <c r="AH53" s="41"/>
      <c r="AI53" s="41"/>
      <c r="AJ53" s="41"/>
      <c r="AK53" s="41"/>
      <c r="AL53" s="41"/>
      <c r="AM53" s="41"/>
      <c r="AN53" s="41"/>
      <c r="AO53" s="41"/>
      <c r="AP53" s="41"/>
      <c r="AQ53" s="41"/>
      <c r="AR53" s="41"/>
      <c r="AS53" s="41"/>
      <c r="AT53" s="41"/>
      <c r="AU53" s="41"/>
      <c r="AV53" s="41"/>
      <c r="AW53" s="41"/>
      <c r="AX53" s="41"/>
      <c r="AY53" s="41"/>
      <c r="AZ53" s="41"/>
      <c r="BA53" s="68"/>
      <c r="BB53" s="34"/>
    </row>
    <row r="54" spans="1:54" ht="14.25">
      <c r="A54" s="29"/>
      <c r="B54" s="770"/>
      <c r="C54" s="771"/>
      <c r="D54" s="771"/>
      <c r="E54" s="771"/>
      <c r="F54" s="771"/>
      <c r="G54" s="771"/>
      <c r="H54" s="771"/>
      <c r="I54" s="771"/>
      <c r="J54" s="771"/>
      <c r="K54" s="771"/>
      <c r="L54" s="771"/>
      <c r="M54" s="771"/>
      <c r="N54" s="772"/>
      <c r="O54" s="770"/>
      <c r="P54" s="771"/>
      <c r="Q54" s="771"/>
      <c r="R54" s="771"/>
      <c r="S54" s="771"/>
      <c r="T54" s="771"/>
      <c r="U54" s="771"/>
      <c r="V54" s="771"/>
      <c r="W54" s="771"/>
      <c r="X54" s="771"/>
      <c r="Y54" s="772"/>
      <c r="Z54" s="34"/>
      <c r="AA54" s="34"/>
      <c r="AB54" s="34"/>
      <c r="AC54" s="34"/>
      <c r="AD54" s="34"/>
      <c r="AE54" s="34"/>
      <c r="AF54" s="67"/>
      <c r="AG54" s="79" t="s">
        <v>290</v>
      </c>
      <c r="AH54" s="41"/>
      <c r="AI54" s="41" t="s">
        <v>14</v>
      </c>
      <c r="AJ54" s="41"/>
      <c r="AK54" s="41"/>
      <c r="AL54" s="41"/>
      <c r="AM54" s="41"/>
      <c r="AN54" s="41"/>
      <c r="AO54" s="41"/>
      <c r="AP54" s="41"/>
      <c r="AQ54" s="41"/>
      <c r="AR54" s="41"/>
      <c r="AS54" s="41"/>
      <c r="AT54" s="41"/>
      <c r="AU54" s="41"/>
      <c r="AV54" s="41"/>
      <c r="AW54" s="41"/>
      <c r="AX54" s="41"/>
      <c r="AY54" s="41"/>
      <c r="AZ54" s="41"/>
      <c r="BA54" s="68"/>
      <c r="BB54" s="34"/>
    </row>
    <row r="55" spans="1:54" ht="14.25">
      <c r="A55" s="29"/>
      <c r="B55" s="770"/>
      <c r="C55" s="771"/>
      <c r="D55" s="771"/>
      <c r="E55" s="771"/>
      <c r="F55" s="771"/>
      <c r="G55" s="771"/>
      <c r="H55" s="771"/>
      <c r="I55" s="771"/>
      <c r="J55" s="771"/>
      <c r="K55" s="771"/>
      <c r="L55" s="771"/>
      <c r="M55" s="771"/>
      <c r="N55" s="772"/>
      <c r="O55" s="770"/>
      <c r="P55" s="771"/>
      <c r="Q55" s="771"/>
      <c r="R55" s="771"/>
      <c r="S55" s="771"/>
      <c r="T55" s="771"/>
      <c r="U55" s="771"/>
      <c r="V55" s="771"/>
      <c r="W55" s="771"/>
      <c r="X55" s="771"/>
      <c r="Y55" s="772"/>
      <c r="Z55" s="34"/>
      <c r="AA55" s="34"/>
      <c r="AB55" s="34"/>
      <c r="AC55" s="34"/>
      <c r="AD55" s="34"/>
      <c r="AE55" s="34"/>
      <c r="AF55" s="67"/>
      <c r="AG55" s="44"/>
      <c r="AH55" s="41" t="s">
        <v>15</v>
      </c>
      <c r="AI55" s="45" t="s">
        <v>11</v>
      </c>
      <c r="AJ55" s="765" t="s">
        <v>16</v>
      </c>
      <c r="AK55" s="765"/>
      <c r="AL55" s="765"/>
      <c r="AM55" s="45" t="s">
        <v>17</v>
      </c>
      <c r="AN55" s="765" t="s">
        <v>16</v>
      </c>
      <c r="AO55" s="765"/>
      <c r="AP55" s="765"/>
      <c r="AQ55" s="45" t="s">
        <v>18</v>
      </c>
      <c r="AR55" s="41" t="s">
        <v>19</v>
      </c>
      <c r="AS55" s="45" t="s">
        <v>11</v>
      </c>
      <c r="AT55" s="765" t="s">
        <v>16</v>
      </c>
      <c r="AU55" s="765"/>
      <c r="AV55" s="765"/>
      <c r="AW55" s="45" t="s">
        <v>17</v>
      </c>
      <c r="AX55" s="765" t="s">
        <v>16</v>
      </c>
      <c r="AY55" s="765"/>
      <c r="AZ55" s="765"/>
      <c r="BA55" s="72" t="s">
        <v>18</v>
      </c>
      <c r="BB55" s="34"/>
    </row>
    <row r="56" spans="1:54" ht="14.25">
      <c r="A56" s="29"/>
      <c r="B56" s="770"/>
      <c r="C56" s="771"/>
      <c r="D56" s="771"/>
      <c r="E56" s="771"/>
      <c r="F56" s="771"/>
      <c r="G56" s="771"/>
      <c r="H56" s="771"/>
      <c r="I56" s="771"/>
      <c r="J56" s="771"/>
      <c r="K56" s="771"/>
      <c r="L56" s="771"/>
      <c r="M56" s="771"/>
      <c r="N56" s="772"/>
      <c r="O56" s="770"/>
      <c r="P56" s="771"/>
      <c r="Q56" s="771"/>
      <c r="R56" s="771"/>
      <c r="S56" s="771"/>
      <c r="T56" s="771"/>
      <c r="U56" s="771"/>
      <c r="V56" s="771"/>
      <c r="W56" s="771"/>
      <c r="X56" s="771"/>
      <c r="Y56" s="772"/>
      <c r="Z56" s="34"/>
      <c r="AA56" s="34"/>
      <c r="AB56" s="34"/>
      <c r="AC56" s="34"/>
      <c r="AD56" s="34"/>
      <c r="AE56" s="34"/>
      <c r="AF56" s="67"/>
      <c r="AG56" s="44"/>
      <c r="AH56" s="41" t="s">
        <v>20</v>
      </c>
      <c r="AI56" s="45" t="s">
        <v>11</v>
      </c>
      <c r="AJ56" s="765" t="s">
        <v>16</v>
      </c>
      <c r="AK56" s="765"/>
      <c r="AL56" s="765"/>
      <c r="AM56" s="45" t="s">
        <v>17</v>
      </c>
      <c r="AN56" s="765" t="s">
        <v>16</v>
      </c>
      <c r="AO56" s="765"/>
      <c r="AP56" s="765"/>
      <c r="AQ56" s="45" t="s">
        <v>18</v>
      </c>
      <c r="AR56" s="41" t="s">
        <v>21</v>
      </c>
      <c r="AS56" s="45" t="s">
        <v>11</v>
      </c>
      <c r="AT56" s="765" t="s">
        <v>16</v>
      </c>
      <c r="AU56" s="765"/>
      <c r="AV56" s="765"/>
      <c r="AW56" s="45" t="s">
        <v>17</v>
      </c>
      <c r="AX56" s="765" t="s">
        <v>16</v>
      </c>
      <c r="AY56" s="765"/>
      <c r="AZ56" s="765"/>
      <c r="BA56" s="72" t="s">
        <v>18</v>
      </c>
      <c r="BB56" s="34"/>
    </row>
    <row r="57" spans="1:54" ht="14.25">
      <c r="A57" s="29"/>
      <c r="B57" s="770"/>
      <c r="C57" s="771"/>
      <c r="D57" s="771"/>
      <c r="E57" s="771"/>
      <c r="F57" s="771"/>
      <c r="G57" s="771"/>
      <c r="H57" s="771"/>
      <c r="I57" s="771"/>
      <c r="J57" s="771"/>
      <c r="K57" s="771"/>
      <c r="L57" s="771"/>
      <c r="M57" s="771"/>
      <c r="N57" s="772"/>
      <c r="O57" s="770"/>
      <c r="P57" s="771"/>
      <c r="Q57" s="771"/>
      <c r="R57" s="771"/>
      <c r="S57" s="771"/>
      <c r="T57" s="771"/>
      <c r="U57" s="771"/>
      <c r="V57" s="771"/>
      <c r="W57" s="771"/>
      <c r="X57" s="771"/>
      <c r="Y57" s="772"/>
      <c r="Z57" s="34"/>
      <c r="AA57" s="34"/>
      <c r="AB57" s="34"/>
      <c r="AC57" s="34"/>
      <c r="AD57" s="34"/>
      <c r="AE57" s="34"/>
      <c r="AF57" s="67"/>
      <c r="AG57" s="41"/>
      <c r="AH57" s="41" t="s">
        <v>22</v>
      </c>
      <c r="AI57" s="45" t="s">
        <v>11</v>
      </c>
      <c r="AJ57" s="765" t="s">
        <v>16</v>
      </c>
      <c r="AK57" s="765"/>
      <c r="AL57" s="765"/>
      <c r="AM57" s="45" t="s">
        <v>17</v>
      </c>
      <c r="AN57" s="765" t="s">
        <v>16</v>
      </c>
      <c r="AO57" s="765"/>
      <c r="AP57" s="765"/>
      <c r="AQ57" s="45" t="s">
        <v>18</v>
      </c>
      <c r="AR57" s="41" t="s">
        <v>23</v>
      </c>
      <c r="AS57" s="45" t="s">
        <v>11</v>
      </c>
      <c r="AT57" s="765" t="s">
        <v>16</v>
      </c>
      <c r="AU57" s="765"/>
      <c r="AV57" s="765"/>
      <c r="AW57" s="45" t="s">
        <v>17</v>
      </c>
      <c r="AX57" s="765" t="s">
        <v>16</v>
      </c>
      <c r="AY57" s="765"/>
      <c r="AZ57" s="765"/>
      <c r="BA57" s="72" t="s">
        <v>18</v>
      </c>
      <c r="BB57" s="34"/>
    </row>
    <row r="58" spans="1:54" ht="14.25">
      <c r="A58" s="29"/>
      <c r="B58" s="770"/>
      <c r="C58" s="771"/>
      <c r="D58" s="771"/>
      <c r="E58" s="771"/>
      <c r="F58" s="771"/>
      <c r="G58" s="771"/>
      <c r="H58" s="771"/>
      <c r="I58" s="771"/>
      <c r="J58" s="771"/>
      <c r="K58" s="771"/>
      <c r="L58" s="771"/>
      <c r="M58" s="771"/>
      <c r="N58" s="772"/>
      <c r="O58" s="770"/>
      <c r="P58" s="771"/>
      <c r="Q58" s="771"/>
      <c r="R58" s="771"/>
      <c r="S58" s="771"/>
      <c r="T58" s="771"/>
      <c r="U58" s="771"/>
      <c r="V58" s="771"/>
      <c r="W58" s="771"/>
      <c r="X58" s="771"/>
      <c r="Y58" s="772"/>
      <c r="Z58" s="29"/>
      <c r="AA58" s="29"/>
      <c r="AB58" s="29"/>
      <c r="AC58" s="29"/>
      <c r="AD58" s="29"/>
      <c r="AE58" s="29"/>
      <c r="AF58" s="67"/>
      <c r="AG58" s="41"/>
      <c r="AH58" s="41" t="s">
        <v>24</v>
      </c>
      <c r="AI58" s="45" t="s">
        <v>11</v>
      </c>
      <c r="AJ58" s="765" t="s">
        <v>16</v>
      </c>
      <c r="AK58" s="765"/>
      <c r="AL58" s="765"/>
      <c r="AM58" s="45" t="s">
        <v>17</v>
      </c>
      <c r="AN58" s="765" t="s">
        <v>16</v>
      </c>
      <c r="AO58" s="765"/>
      <c r="AP58" s="765"/>
      <c r="AQ58" s="45" t="s">
        <v>18</v>
      </c>
      <c r="AR58" s="41"/>
      <c r="AS58" s="41"/>
      <c r="AT58" s="41"/>
      <c r="AU58" s="41"/>
      <c r="AV58" s="41"/>
      <c r="AW58" s="41"/>
      <c r="AX58" s="41"/>
      <c r="AY58" s="41"/>
      <c r="AZ58" s="41"/>
      <c r="BA58" s="68"/>
      <c r="BB58" s="29"/>
    </row>
    <row r="59" spans="1:54" ht="14.25">
      <c r="A59" s="29"/>
      <c r="B59" s="770"/>
      <c r="C59" s="771"/>
      <c r="D59" s="771"/>
      <c r="E59" s="771"/>
      <c r="F59" s="771"/>
      <c r="G59" s="771"/>
      <c r="H59" s="771"/>
      <c r="I59" s="771"/>
      <c r="J59" s="771"/>
      <c r="K59" s="771"/>
      <c r="L59" s="771"/>
      <c r="M59" s="771"/>
      <c r="N59" s="772"/>
      <c r="O59" s="770"/>
      <c r="P59" s="771"/>
      <c r="Q59" s="771"/>
      <c r="R59" s="771"/>
      <c r="S59" s="771"/>
      <c r="T59" s="771"/>
      <c r="U59" s="771"/>
      <c r="V59" s="771"/>
      <c r="W59" s="771"/>
      <c r="X59" s="771"/>
      <c r="Y59" s="772"/>
      <c r="Z59" s="29"/>
      <c r="AA59" s="29"/>
      <c r="AB59" s="29"/>
      <c r="AC59" s="29"/>
      <c r="AD59" s="29"/>
      <c r="AE59" s="29"/>
      <c r="AF59" s="67"/>
      <c r="AG59" s="44" t="s">
        <v>25</v>
      </c>
      <c r="AH59" s="41"/>
      <c r="AI59" s="41"/>
      <c r="AJ59" s="41"/>
      <c r="AK59" s="41"/>
      <c r="AL59" s="41"/>
      <c r="AM59" s="41"/>
      <c r="AN59" s="41"/>
      <c r="AO59" s="41"/>
      <c r="AP59" s="41"/>
      <c r="AQ59" s="41"/>
      <c r="AR59" s="41"/>
      <c r="AS59" s="41"/>
      <c r="AT59" s="41"/>
      <c r="AU59" s="41"/>
      <c r="AV59" s="41"/>
      <c r="AW59" s="41"/>
      <c r="AX59" s="41"/>
      <c r="AY59" s="41"/>
      <c r="AZ59" s="41"/>
      <c r="BA59" s="68"/>
      <c r="BB59" s="29"/>
    </row>
    <row r="60" spans="1:54" ht="8.25" customHeight="1">
      <c r="A60" s="29"/>
      <c r="B60" s="770"/>
      <c r="C60" s="771"/>
      <c r="D60" s="771"/>
      <c r="E60" s="771"/>
      <c r="F60" s="771"/>
      <c r="G60" s="771"/>
      <c r="H60" s="771"/>
      <c r="I60" s="771"/>
      <c r="J60" s="771"/>
      <c r="K60" s="771"/>
      <c r="L60" s="771"/>
      <c r="M60" s="771"/>
      <c r="N60" s="772"/>
      <c r="O60" s="770"/>
      <c r="P60" s="771"/>
      <c r="Q60" s="771"/>
      <c r="R60" s="771"/>
      <c r="S60" s="771"/>
      <c r="T60" s="771"/>
      <c r="U60" s="771"/>
      <c r="V60" s="771"/>
      <c r="W60" s="771"/>
      <c r="X60" s="771"/>
      <c r="Y60" s="772"/>
      <c r="Z60" s="29"/>
      <c r="AA60" s="29"/>
      <c r="AB60" s="29"/>
      <c r="AC60" s="29"/>
      <c r="AD60" s="29"/>
      <c r="AE60" s="29"/>
      <c r="AF60" s="67"/>
      <c r="AG60" s="41"/>
      <c r="AH60" s="41"/>
      <c r="AI60" s="41"/>
      <c r="AJ60" s="41"/>
      <c r="AK60" s="41"/>
      <c r="AL60" s="41"/>
      <c r="AM60" s="41"/>
      <c r="AN60" s="41"/>
      <c r="AO60" s="41"/>
      <c r="AP60" s="41"/>
      <c r="AQ60" s="41"/>
      <c r="AR60" s="41"/>
      <c r="AS60" s="41"/>
      <c r="AT60" s="41"/>
      <c r="AU60" s="41"/>
      <c r="AV60" s="41"/>
      <c r="AW60" s="41"/>
      <c r="AX60" s="41"/>
      <c r="AY60" s="41"/>
      <c r="AZ60" s="41"/>
      <c r="BA60" s="68"/>
      <c r="BB60" s="29"/>
    </row>
    <row r="61" spans="1:54" s="99" customFormat="1" ht="14.25" customHeight="1">
      <c r="A61" s="97"/>
      <c r="B61" s="770"/>
      <c r="C61" s="771"/>
      <c r="D61" s="771"/>
      <c r="E61" s="771"/>
      <c r="F61" s="771"/>
      <c r="G61" s="771"/>
      <c r="H61" s="771"/>
      <c r="I61" s="771"/>
      <c r="J61" s="771"/>
      <c r="K61" s="771"/>
      <c r="L61" s="771"/>
      <c r="M61" s="771"/>
      <c r="N61" s="772"/>
      <c r="O61" s="770"/>
      <c r="P61" s="771"/>
      <c r="Q61" s="771"/>
      <c r="R61" s="771"/>
      <c r="S61" s="771"/>
      <c r="T61" s="771"/>
      <c r="U61" s="771"/>
      <c r="V61" s="771"/>
      <c r="W61" s="771"/>
      <c r="X61" s="771"/>
      <c r="Y61" s="772"/>
      <c r="Z61" s="102"/>
      <c r="AA61" s="102"/>
      <c r="AB61" s="102"/>
      <c r="AC61" s="102"/>
      <c r="AD61" s="102"/>
      <c r="AE61" s="102"/>
      <c r="AF61" s="119"/>
      <c r="AG61" s="113" t="s">
        <v>290</v>
      </c>
      <c r="AH61" s="116"/>
      <c r="AI61" s="116" t="s">
        <v>311</v>
      </c>
      <c r="AJ61" s="116"/>
      <c r="AK61" s="116"/>
      <c r="AL61" s="116"/>
      <c r="AM61" s="116"/>
      <c r="AN61" s="116"/>
      <c r="AO61" s="116"/>
      <c r="AP61" s="116"/>
      <c r="AQ61" s="116"/>
      <c r="AR61" s="116"/>
      <c r="AS61" s="116"/>
      <c r="AT61" s="116"/>
      <c r="AU61" s="116"/>
      <c r="AV61" s="116"/>
      <c r="AW61" s="116"/>
      <c r="AX61" s="116"/>
      <c r="AY61" s="116"/>
      <c r="AZ61" s="116"/>
      <c r="BA61" s="117"/>
      <c r="BB61" s="97"/>
    </row>
    <row r="62" spans="1:54" s="99" customFormat="1" ht="8.25" customHeight="1">
      <c r="A62" s="412"/>
      <c r="B62" s="773"/>
      <c r="C62" s="774"/>
      <c r="D62" s="774"/>
      <c r="E62" s="774"/>
      <c r="F62" s="774"/>
      <c r="G62" s="774"/>
      <c r="H62" s="774"/>
      <c r="I62" s="774"/>
      <c r="J62" s="774"/>
      <c r="K62" s="774"/>
      <c r="L62" s="774"/>
      <c r="M62" s="774"/>
      <c r="N62" s="775"/>
      <c r="O62" s="773"/>
      <c r="P62" s="774"/>
      <c r="Q62" s="774"/>
      <c r="R62" s="774"/>
      <c r="S62" s="774"/>
      <c r="T62" s="774"/>
      <c r="U62" s="774"/>
      <c r="V62" s="774"/>
      <c r="W62" s="774"/>
      <c r="X62" s="774"/>
      <c r="Y62" s="775"/>
      <c r="Z62" s="412"/>
      <c r="AA62" s="412"/>
      <c r="AB62" s="412"/>
      <c r="AC62" s="412"/>
      <c r="AD62" s="412"/>
      <c r="AE62" s="412"/>
      <c r="AF62" s="413"/>
      <c r="AG62" s="414"/>
      <c r="AH62" s="414"/>
      <c r="AI62" s="414"/>
      <c r="AJ62" s="414"/>
      <c r="AK62" s="414"/>
      <c r="AL62" s="414"/>
      <c r="AM62" s="414"/>
      <c r="AN62" s="414"/>
      <c r="AO62" s="414"/>
      <c r="AP62" s="414"/>
      <c r="AQ62" s="414"/>
      <c r="AR62" s="414"/>
      <c r="AS62" s="414"/>
      <c r="AT62" s="414"/>
      <c r="AU62" s="414"/>
      <c r="AV62" s="414"/>
      <c r="AW62" s="414"/>
      <c r="AX62" s="414"/>
      <c r="AY62" s="414"/>
      <c r="AZ62" s="414"/>
      <c r="BA62" s="415"/>
      <c r="BB62" s="412"/>
    </row>
    <row r="63" spans="1:54" ht="8.25" customHeight="1">
      <c r="A63" s="29"/>
      <c r="B63" s="822" t="s">
        <v>32</v>
      </c>
      <c r="C63" s="822"/>
      <c r="D63" s="822"/>
      <c r="E63" s="822"/>
      <c r="F63" s="822"/>
      <c r="G63" s="822"/>
      <c r="H63" s="822"/>
      <c r="I63" s="822"/>
      <c r="J63" s="822"/>
      <c r="K63" s="822"/>
      <c r="L63" s="822"/>
      <c r="M63" s="822"/>
      <c r="N63" s="822"/>
      <c r="O63" s="822" t="s">
        <v>33</v>
      </c>
      <c r="P63" s="822"/>
      <c r="Q63" s="822"/>
      <c r="R63" s="822"/>
      <c r="S63" s="822"/>
      <c r="T63" s="822"/>
      <c r="U63" s="822"/>
      <c r="V63" s="822"/>
      <c r="W63" s="822"/>
      <c r="X63" s="822"/>
      <c r="Y63" s="822"/>
      <c r="Z63" s="29"/>
      <c r="AA63" s="29"/>
      <c r="AB63" s="29"/>
      <c r="AC63" s="29"/>
      <c r="AD63" s="29"/>
      <c r="AE63" s="29"/>
      <c r="AF63" s="64"/>
      <c r="AG63" s="65"/>
      <c r="AH63" s="65"/>
      <c r="AI63" s="65"/>
      <c r="AJ63" s="65"/>
      <c r="AK63" s="65"/>
      <c r="AL63" s="65"/>
      <c r="AM63" s="65"/>
      <c r="AN63" s="65"/>
      <c r="AO63" s="65"/>
      <c r="AP63" s="65"/>
      <c r="AQ63" s="65"/>
      <c r="AR63" s="65"/>
      <c r="AS63" s="65"/>
      <c r="AT63" s="65"/>
      <c r="AU63" s="65"/>
      <c r="AV63" s="65"/>
      <c r="AW63" s="65"/>
      <c r="AX63" s="65"/>
      <c r="AY63" s="65"/>
      <c r="AZ63" s="65"/>
      <c r="BA63" s="66"/>
      <c r="BB63" s="29"/>
    </row>
    <row r="64" spans="1:54" ht="14.25">
      <c r="A64" s="29"/>
      <c r="B64" s="823"/>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29"/>
      <c r="AA64" s="29"/>
      <c r="AB64" s="29"/>
      <c r="AC64" s="29"/>
      <c r="AD64" s="29"/>
      <c r="AE64" s="29"/>
      <c r="AF64" s="67"/>
      <c r="AG64" s="79" t="s">
        <v>290</v>
      </c>
      <c r="AH64" s="41"/>
      <c r="AI64" s="41" t="s">
        <v>226</v>
      </c>
      <c r="AJ64" s="41"/>
      <c r="AK64" s="41"/>
      <c r="AL64" s="41"/>
      <c r="AM64" s="41"/>
      <c r="AN64" s="41"/>
      <c r="AO64" s="41" t="s">
        <v>11</v>
      </c>
      <c r="AP64" s="799"/>
      <c r="AQ64" s="799"/>
      <c r="AR64" s="799"/>
      <c r="AS64" s="799"/>
      <c r="AT64" s="799"/>
      <c r="AU64" s="41" t="s">
        <v>18</v>
      </c>
      <c r="AV64" s="41"/>
      <c r="AW64" s="41"/>
      <c r="AX64" s="41"/>
      <c r="AY64" s="41"/>
      <c r="AZ64" s="41"/>
      <c r="BA64" s="68"/>
      <c r="BB64" s="29"/>
    </row>
    <row r="65" spans="1:54" ht="8.25" customHeight="1">
      <c r="A65" s="29"/>
      <c r="B65" s="823"/>
      <c r="C65" s="823"/>
      <c r="D65" s="823"/>
      <c r="E65" s="823"/>
      <c r="F65" s="823"/>
      <c r="G65" s="823"/>
      <c r="H65" s="823"/>
      <c r="I65" s="823"/>
      <c r="J65" s="823"/>
      <c r="K65" s="823"/>
      <c r="L65" s="823"/>
      <c r="M65" s="823"/>
      <c r="N65" s="823"/>
      <c r="O65" s="823"/>
      <c r="P65" s="823"/>
      <c r="Q65" s="823"/>
      <c r="R65" s="823"/>
      <c r="S65" s="823"/>
      <c r="T65" s="823"/>
      <c r="U65" s="823"/>
      <c r="V65" s="823"/>
      <c r="W65" s="823"/>
      <c r="X65" s="823"/>
      <c r="Y65" s="823"/>
      <c r="Z65" s="29"/>
      <c r="AA65" s="29"/>
      <c r="AB65" s="29"/>
      <c r="AC65" s="29"/>
      <c r="AD65" s="29"/>
      <c r="AE65" s="29"/>
      <c r="AF65" s="419"/>
      <c r="AG65" s="44"/>
      <c r="AH65" s="44"/>
      <c r="AI65" s="44"/>
      <c r="AJ65" s="44"/>
      <c r="AK65" s="44"/>
      <c r="AL65" s="44"/>
      <c r="AM65" s="44"/>
      <c r="AN65" s="44"/>
      <c r="AO65" s="44"/>
      <c r="AP65" s="44"/>
      <c r="AQ65" s="44"/>
      <c r="AR65" s="44"/>
      <c r="AS65" s="44"/>
      <c r="AT65" s="44"/>
      <c r="AU65" s="44"/>
      <c r="AV65" s="44"/>
      <c r="AW65" s="44"/>
      <c r="AX65" s="44"/>
      <c r="AY65" s="44"/>
      <c r="AZ65" s="44"/>
      <c r="BA65" s="77"/>
      <c r="BB65" s="29"/>
    </row>
    <row r="66" spans="1:54" s="99" customFormat="1" ht="14.25" customHeight="1">
      <c r="A66" s="97"/>
      <c r="B66" s="823"/>
      <c r="C66" s="823"/>
      <c r="D66" s="823"/>
      <c r="E66" s="823"/>
      <c r="F66" s="823"/>
      <c r="G66" s="823"/>
      <c r="H66" s="823"/>
      <c r="I66" s="823"/>
      <c r="J66" s="823"/>
      <c r="K66" s="823"/>
      <c r="L66" s="823"/>
      <c r="M66" s="823"/>
      <c r="N66" s="823"/>
      <c r="O66" s="823"/>
      <c r="P66" s="823"/>
      <c r="Q66" s="823"/>
      <c r="R66" s="823"/>
      <c r="S66" s="823"/>
      <c r="T66" s="823"/>
      <c r="U66" s="823"/>
      <c r="V66" s="823"/>
      <c r="W66" s="823"/>
      <c r="X66" s="823"/>
      <c r="Y66" s="823"/>
      <c r="Z66" s="102"/>
      <c r="AA66" s="102"/>
      <c r="AB66" s="102"/>
      <c r="AC66" s="102"/>
      <c r="AD66" s="102"/>
      <c r="AE66" s="102"/>
      <c r="AF66" s="119"/>
      <c r="AG66" s="113" t="s">
        <v>290</v>
      </c>
      <c r="AH66" s="125"/>
      <c r="AI66" s="125" t="s">
        <v>313</v>
      </c>
      <c r="AJ66" s="116"/>
      <c r="AK66" s="116"/>
      <c r="AL66" s="116"/>
      <c r="AM66" s="116"/>
      <c r="AN66" s="116"/>
      <c r="AO66" s="116"/>
      <c r="AP66" s="401"/>
      <c r="AQ66" s="401"/>
      <c r="AR66" s="401"/>
      <c r="AS66" s="401"/>
      <c r="AT66" s="401"/>
      <c r="AU66" s="116"/>
      <c r="AV66" s="116"/>
      <c r="AW66" s="116"/>
      <c r="AX66" s="116"/>
      <c r="AY66" s="116"/>
      <c r="AZ66" s="116"/>
      <c r="BA66" s="117"/>
      <c r="BB66" s="97"/>
    </row>
    <row r="67" spans="1:54" s="99" customFormat="1" ht="8.25" customHeight="1">
      <c r="A67" s="412"/>
      <c r="B67" s="824"/>
      <c r="C67" s="824"/>
      <c r="D67" s="824"/>
      <c r="E67" s="824"/>
      <c r="F67" s="824"/>
      <c r="G67" s="824"/>
      <c r="H67" s="824"/>
      <c r="I67" s="824"/>
      <c r="J67" s="824"/>
      <c r="K67" s="824"/>
      <c r="L67" s="824"/>
      <c r="M67" s="824"/>
      <c r="N67" s="824"/>
      <c r="O67" s="824"/>
      <c r="P67" s="824"/>
      <c r="Q67" s="824"/>
      <c r="R67" s="824"/>
      <c r="S67" s="824"/>
      <c r="T67" s="824"/>
      <c r="U67" s="824"/>
      <c r="V67" s="824"/>
      <c r="W67" s="824"/>
      <c r="X67" s="824"/>
      <c r="Y67" s="824"/>
      <c r="Z67" s="412"/>
      <c r="AA67" s="412"/>
      <c r="AB67" s="412"/>
      <c r="AC67" s="412"/>
      <c r="AD67" s="412"/>
      <c r="AE67" s="412"/>
      <c r="AF67" s="416"/>
      <c r="AG67" s="417"/>
      <c r="AH67" s="417"/>
      <c r="AI67" s="417"/>
      <c r="AJ67" s="417"/>
      <c r="AK67" s="417"/>
      <c r="AL67" s="417"/>
      <c r="AM67" s="417"/>
      <c r="AN67" s="417"/>
      <c r="AO67" s="417"/>
      <c r="AP67" s="417"/>
      <c r="AQ67" s="417"/>
      <c r="AR67" s="417"/>
      <c r="AS67" s="417"/>
      <c r="AT67" s="417"/>
      <c r="AU67" s="417"/>
      <c r="AV67" s="417"/>
      <c r="AW67" s="417"/>
      <c r="AX67" s="417"/>
      <c r="AY67" s="417"/>
      <c r="AZ67" s="417"/>
      <c r="BA67" s="418"/>
      <c r="BB67" s="412"/>
    </row>
    <row r="68" spans="1:54" s="99" customFormat="1" ht="14.25" customHeight="1">
      <c r="A68" s="97"/>
      <c r="B68" s="757" t="s">
        <v>314</v>
      </c>
      <c r="C68" s="757"/>
      <c r="D68" s="757"/>
      <c r="E68" s="757"/>
      <c r="F68" s="757"/>
      <c r="G68" s="757"/>
      <c r="H68" s="757"/>
      <c r="I68" s="757"/>
      <c r="J68" s="757"/>
      <c r="K68" s="757"/>
      <c r="L68" s="757"/>
      <c r="M68" s="757"/>
      <c r="N68" s="757"/>
      <c r="O68" s="766" t="s">
        <v>315</v>
      </c>
      <c r="P68" s="757"/>
      <c r="Q68" s="757"/>
      <c r="R68" s="757"/>
      <c r="S68" s="757"/>
      <c r="T68" s="757"/>
      <c r="U68" s="757"/>
      <c r="V68" s="757"/>
      <c r="W68" s="757"/>
      <c r="X68" s="757"/>
      <c r="Y68" s="757"/>
      <c r="Z68" s="102"/>
      <c r="AA68" s="102"/>
      <c r="AB68" s="102"/>
      <c r="AC68" s="102"/>
      <c r="AD68" s="102"/>
      <c r="AE68" s="102"/>
      <c r="AF68" s="123"/>
      <c r="AG68" s="110"/>
      <c r="AH68" s="110"/>
      <c r="AI68" s="110"/>
      <c r="AJ68" s="110"/>
      <c r="AK68" s="110"/>
      <c r="AL68" s="110"/>
      <c r="AM68" s="110"/>
      <c r="AN68" s="110"/>
      <c r="AO68" s="110"/>
      <c r="AP68" s="110"/>
      <c r="AQ68" s="110"/>
      <c r="AR68" s="110"/>
      <c r="AS68" s="110"/>
      <c r="AT68" s="110"/>
      <c r="AU68" s="110"/>
      <c r="AV68" s="110"/>
      <c r="AW68" s="110"/>
      <c r="AX68" s="110"/>
      <c r="AY68" s="110"/>
      <c r="AZ68" s="110"/>
      <c r="BA68" s="111"/>
      <c r="BB68" s="97"/>
    </row>
    <row r="69" spans="1:54" s="99" customFormat="1" ht="14.25" customHeight="1">
      <c r="A69" s="97"/>
      <c r="B69" s="757"/>
      <c r="C69" s="757"/>
      <c r="D69" s="757"/>
      <c r="E69" s="757"/>
      <c r="F69" s="757"/>
      <c r="G69" s="757"/>
      <c r="H69" s="757"/>
      <c r="I69" s="757"/>
      <c r="J69" s="757"/>
      <c r="K69" s="757"/>
      <c r="L69" s="757"/>
      <c r="M69" s="757"/>
      <c r="N69" s="757"/>
      <c r="O69" s="757"/>
      <c r="P69" s="757"/>
      <c r="Q69" s="757"/>
      <c r="R69" s="757"/>
      <c r="S69" s="757"/>
      <c r="T69" s="757"/>
      <c r="U69" s="757"/>
      <c r="V69" s="757"/>
      <c r="W69" s="757"/>
      <c r="X69" s="757"/>
      <c r="Y69" s="757"/>
      <c r="Z69" s="102"/>
      <c r="AA69" s="102"/>
      <c r="AB69" s="102"/>
      <c r="AC69" s="102"/>
      <c r="AD69" s="102"/>
      <c r="AE69" s="102"/>
      <c r="AF69" s="119"/>
      <c r="AG69" s="113" t="s">
        <v>290</v>
      </c>
      <c r="AH69" s="116"/>
      <c r="AI69" s="116" t="s">
        <v>316</v>
      </c>
      <c r="AJ69" s="116"/>
      <c r="AK69" s="116"/>
      <c r="AL69" s="116"/>
      <c r="AM69" s="116"/>
      <c r="AN69" s="116"/>
      <c r="AO69" s="116"/>
      <c r="AP69" s="129"/>
      <c r="AQ69" s="129"/>
      <c r="AR69" s="129"/>
      <c r="AS69" s="129"/>
      <c r="AT69" s="129"/>
      <c r="AU69" s="116"/>
      <c r="AV69" s="116"/>
      <c r="AW69" s="116"/>
      <c r="AX69" s="116"/>
      <c r="AY69" s="116"/>
      <c r="AZ69" s="116"/>
      <c r="BA69" s="117"/>
      <c r="BB69" s="97"/>
    </row>
    <row r="70" spans="1:54" s="99" customFormat="1" ht="14.25" customHeight="1">
      <c r="A70" s="97"/>
      <c r="B70" s="757"/>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102"/>
      <c r="AA70" s="102"/>
      <c r="AB70" s="102"/>
      <c r="AC70" s="102"/>
      <c r="AD70" s="102"/>
      <c r="AE70" s="102"/>
      <c r="AF70" s="119"/>
      <c r="AG70" s="113"/>
      <c r="AH70" s="116"/>
      <c r="AI70" s="116"/>
      <c r="AJ70" s="116"/>
      <c r="AK70" s="116"/>
      <c r="AL70" s="116"/>
      <c r="AM70" s="116"/>
      <c r="AN70" s="116"/>
      <c r="AO70" s="116"/>
      <c r="AP70" s="129"/>
      <c r="AQ70" s="129"/>
      <c r="AR70" s="129"/>
      <c r="AS70" s="129"/>
      <c r="AT70" s="129"/>
      <c r="AU70" s="116"/>
      <c r="AV70" s="116"/>
      <c r="AW70" s="116"/>
      <c r="AX70" s="116"/>
      <c r="AY70" s="116"/>
      <c r="AZ70" s="116"/>
      <c r="BA70" s="117"/>
      <c r="BB70" s="97"/>
    </row>
    <row r="71" spans="1:54" s="99" customFormat="1" ht="14.25" customHeight="1">
      <c r="A71" s="97"/>
      <c r="B71" s="757"/>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102"/>
      <c r="AA71" s="102"/>
      <c r="AB71" s="102"/>
      <c r="AC71" s="102"/>
      <c r="AD71" s="102"/>
      <c r="AE71" s="102"/>
      <c r="AF71" s="119"/>
      <c r="AG71" s="113" t="s">
        <v>290</v>
      </c>
      <c r="AH71" s="116"/>
      <c r="AI71" s="116" t="s">
        <v>317</v>
      </c>
      <c r="AJ71" s="116"/>
      <c r="AK71" s="116"/>
      <c r="AL71" s="116"/>
      <c r="AM71" s="116"/>
      <c r="AN71" s="116"/>
      <c r="AO71" s="116"/>
      <c r="AP71" s="129"/>
      <c r="AQ71" s="129"/>
      <c r="AR71" s="129"/>
      <c r="AS71" s="129"/>
      <c r="AT71" s="129"/>
      <c r="AU71" s="116"/>
      <c r="AV71" s="116"/>
      <c r="AW71" s="116"/>
      <c r="AX71" s="116"/>
      <c r="AY71" s="116"/>
      <c r="AZ71" s="116"/>
      <c r="BA71" s="117"/>
      <c r="BB71" s="97"/>
    </row>
    <row r="72" spans="1:54" s="99" customFormat="1" ht="14.25" customHeight="1">
      <c r="A72" s="97"/>
      <c r="B72" s="757"/>
      <c r="C72" s="757"/>
      <c r="D72" s="757"/>
      <c r="E72" s="757"/>
      <c r="F72" s="757"/>
      <c r="G72" s="757"/>
      <c r="H72" s="757"/>
      <c r="I72" s="757"/>
      <c r="J72" s="757"/>
      <c r="K72" s="757"/>
      <c r="L72" s="757"/>
      <c r="M72" s="757"/>
      <c r="N72" s="757"/>
      <c r="O72" s="757"/>
      <c r="P72" s="757"/>
      <c r="Q72" s="757"/>
      <c r="R72" s="757"/>
      <c r="S72" s="757"/>
      <c r="T72" s="757"/>
      <c r="U72" s="757"/>
      <c r="V72" s="757"/>
      <c r="W72" s="757"/>
      <c r="X72" s="757"/>
      <c r="Y72" s="757"/>
      <c r="Z72" s="97"/>
      <c r="AA72" s="97"/>
      <c r="AB72" s="97"/>
      <c r="AC72" s="97"/>
      <c r="AD72" s="97"/>
      <c r="AE72" s="97"/>
      <c r="AF72" s="127"/>
      <c r="AG72" s="128"/>
      <c r="AH72" s="128"/>
      <c r="AI72" s="128"/>
      <c r="AJ72" s="128"/>
      <c r="AK72" s="128"/>
      <c r="AL72" s="128"/>
      <c r="AM72" s="128"/>
      <c r="AN72" s="128"/>
      <c r="AO72" s="128"/>
      <c r="AP72" s="128"/>
      <c r="AQ72" s="128"/>
      <c r="AR72" s="128"/>
      <c r="AS72" s="128"/>
      <c r="AT72" s="128"/>
      <c r="AU72" s="128"/>
      <c r="AV72" s="128"/>
      <c r="AW72" s="128"/>
      <c r="AX72" s="128"/>
      <c r="AY72" s="128"/>
      <c r="AZ72" s="128"/>
      <c r="BA72" s="122"/>
      <c r="BB72" s="97"/>
    </row>
    <row r="73" spans="1:54" ht="8.25" customHeight="1">
      <c r="A73" s="29"/>
      <c r="B73" s="825" t="s">
        <v>932</v>
      </c>
      <c r="C73" s="826"/>
      <c r="D73" s="826"/>
      <c r="E73" s="826"/>
      <c r="F73" s="826"/>
      <c r="G73" s="826"/>
      <c r="H73" s="826"/>
      <c r="I73" s="826"/>
      <c r="J73" s="826"/>
      <c r="K73" s="826"/>
      <c r="L73" s="826"/>
      <c r="M73" s="826"/>
      <c r="N73" s="827"/>
      <c r="O73" s="825" t="s">
        <v>942</v>
      </c>
      <c r="P73" s="826"/>
      <c r="Q73" s="826"/>
      <c r="R73" s="826"/>
      <c r="S73" s="826"/>
      <c r="T73" s="826"/>
      <c r="U73" s="826"/>
      <c r="V73" s="826"/>
      <c r="W73" s="826"/>
      <c r="X73" s="826"/>
      <c r="Y73" s="827"/>
      <c r="Z73" s="29"/>
      <c r="AA73" s="29"/>
      <c r="AB73" s="29"/>
      <c r="AC73" s="29"/>
      <c r="AD73" s="29"/>
      <c r="AE73" s="29"/>
      <c r="AF73" s="64"/>
      <c r="AG73" s="65"/>
      <c r="AH73" s="65"/>
      <c r="AI73" s="65"/>
      <c r="AJ73" s="65"/>
      <c r="AK73" s="65"/>
      <c r="AL73" s="65"/>
      <c r="AM73" s="65"/>
      <c r="AN73" s="65"/>
      <c r="AO73" s="65"/>
      <c r="AP73" s="65"/>
      <c r="AQ73" s="65"/>
      <c r="AR73" s="65"/>
      <c r="AS73" s="65"/>
      <c r="AT73" s="65"/>
      <c r="AU73" s="65"/>
      <c r="AV73" s="65"/>
      <c r="AW73" s="65"/>
      <c r="AX73" s="65"/>
      <c r="AY73" s="65"/>
      <c r="AZ73" s="65"/>
      <c r="BA73" s="66"/>
      <c r="BB73" s="29"/>
    </row>
    <row r="74" spans="1:54" ht="14.25">
      <c r="A74" s="29"/>
      <c r="B74" s="770"/>
      <c r="C74" s="771"/>
      <c r="D74" s="771"/>
      <c r="E74" s="771"/>
      <c r="F74" s="771"/>
      <c r="G74" s="771"/>
      <c r="H74" s="771"/>
      <c r="I74" s="771"/>
      <c r="J74" s="771"/>
      <c r="K74" s="771"/>
      <c r="L74" s="771"/>
      <c r="M74" s="771"/>
      <c r="N74" s="772"/>
      <c r="O74" s="770"/>
      <c r="P74" s="771"/>
      <c r="Q74" s="771"/>
      <c r="R74" s="771"/>
      <c r="S74" s="771"/>
      <c r="T74" s="771"/>
      <c r="U74" s="771"/>
      <c r="V74" s="771"/>
      <c r="W74" s="771"/>
      <c r="X74" s="771"/>
      <c r="Y74" s="772"/>
      <c r="Z74" s="29"/>
      <c r="AA74" s="29"/>
      <c r="AB74" s="29"/>
      <c r="AC74" s="29"/>
      <c r="AD74" s="29"/>
      <c r="AE74" s="29"/>
      <c r="AF74" s="67"/>
      <c r="AG74" s="382" t="s">
        <v>290</v>
      </c>
      <c r="AH74" s="41"/>
      <c r="AI74" s="41" t="s">
        <v>933</v>
      </c>
      <c r="AJ74" s="41"/>
      <c r="AK74" s="41"/>
      <c r="AL74" s="41"/>
      <c r="AM74" s="41"/>
      <c r="AN74" s="41"/>
      <c r="AO74" s="41"/>
      <c r="AP74" s="45"/>
      <c r="AQ74" s="45"/>
      <c r="AR74" s="45"/>
      <c r="AS74" s="45"/>
      <c r="AT74" s="45"/>
      <c r="AU74" s="41"/>
      <c r="AV74" s="41"/>
      <c r="AW74" s="41"/>
      <c r="AX74" s="41"/>
      <c r="AY74" s="41"/>
      <c r="AZ74" s="41"/>
      <c r="BA74" s="68"/>
      <c r="BB74" s="29"/>
    </row>
    <row r="75" spans="1:54" ht="8.25" customHeight="1">
      <c r="A75" s="29"/>
      <c r="B75" s="770"/>
      <c r="C75" s="771"/>
      <c r="D75" s="771"/>
      <c r="E75" s="771"/>
      <c r="F75" s="771"/>
      <c r="G75" s="771"/>
      <c r="H75" s="771"/>
      <c r="I75" s="771"/>
      <c r="J75" s="771"/>
      <c r="K75" s="771"/>
      <c r="L75" s="771"/>
      <c r="M75" s="771"/>
      <c r="N75" s="772"/>
      <c r="O75" s="770"/>
      <c r="P75" s="771"/>
      <c r="Q75" s="771"/>
      <c r="R75" s="771"/>
      <c r="S75" s="771"/>
      <c r="T75" s="771"/>
      <c r="U75" s="771"/>
      <c r="V75" s="771"/>
      <c r="W75" s="771"/>
      <c r="X75" s="771"/>
      <c r="Y75" s="772"/>
      <c r="Z75" s="29"/>
      <c r="AA75" s="29"/>
      <c r="AB75" s="29"/>
      <c r="AC75" s="29"/>
      <c r="AD75" s="29"/>
      <c r="AE75" s="29"/>
      <c r="AF75" s="419"/>
      <c r="AG75" s="44"/>
      <c r="AH75" s="44"/>
      <c r="AI75" s="44"/>
      <c r="AJ75" s="44"/>
      <c r="AK75" s="44"/>
      <c r="AL75" s="44"/>
      <c r="AM75" s="44"/>
      <c r="AN75" s="44"/>
      <c r="AO75" s="44"/>
      <c r="AP75" s="44"/>
      <c r="AQ75" s="44"/>
      <c r="AR75" s="44"/>
      <c r="AS75" s="44"/>
      <c r="AT75" s="44"/>
      <c r="AU75" s="44"/>
      <c r="AV75" s="44"/>
      <c r="AW75" s="44"/>
      <c r="AX75" s="44"/>
      <c r="AY75" s="44"/>
      <c r="AZ75" s="44"/>
      <c r="BA75" s="77"/>
      <c r="BB75" s="29"/>
    </row>
    <row r="76" spans="1:54" s="99" customFormat="1" ht="14.25" customHeight="1">
      <c r="A76" s="97"/>
      <c r="B76" s="770"/>
      <c r="C76" s="771"/>
      <c r="D76" s="771"/>
      <c r="E76" s="771"/>
      <c r="F76" s="771"/>
      <c r="G76" s="771"/>
      <c r="H76" s="771"/>
      <c r="I76" s="771"/>
      <c r="J76" s="771"/>
      <c r="K76" s="771"/>
      <c r="L76" s="771"/>
      <c r="M76" s="771"/>
      <c r="N76" s="772"/>
      <c r="O76" s="770"/>
      <c r="P76" s="771"/>
      <c r="Q76" s="771"/>
      <c r="R76" s="771"/>
      <c r="S76" s="771"/>
      <c r="T76" s="771"/>
      <c r="U76" s="771"/>
      <c r="V76" s="771"/>
      <c r="W76" s="771"/>
      <c r="X76" s="771"/>
      <c r="Y76" s="772"/>
      <c r="Z76" s="420"/>
      <c r="AA76" s="420"/>
      <c r="AB76" s="420"/>
      <c r="AC76" s="420"/>
      <c r="AD76" s="420"/>
      <c r="AE76" s="420"/>
      <c r="AF76" s="421"/>
      <c r="AG76" s="113" t="s">
        <v>290</v>
      </c>
      <c r="AH76" s="125"/>
      <c r="AI76" s="125" t="s">
        <v>1035</v>
      </c>
      <c r="AJ76" s="125"/>
      <c r="AK76" s="125"/>
      <c r="AL76" s="125"/>
      <c r="AM76" s="125"/>
      <c r="AN76" s="125"/>
      <c r="AO76" s="125"/>
      <c r="AP76" s="422"/>
      <c r="AQ76" s="422"/>
      <c r="AR76" s="422"/>
      <c r="AS76" s="422"/>
      <c r="AT76" s="422"/>
      <c r="AU76" s="125"/>
      <c r="AV76" s="125"/>
      <c r="AW76" s="125"/>
      <c r="AX76" s="125"/>
      <c r="AY76" s="125"/>
      <c r="AZ76" s="125"/>
      <c r="BA76" s="423"/>
      <c r="BB76" s="97"/>
    </row>
    <row r="77" spans="1:54" s="99" customFormat="1" ht="8.25" customHeight="1">
      <c r="A77" s="412"/>
      <c r="B77" s="773"/>
      <c r="C77" s="774"/>
      <c r="D77" s="774"/>
      <c r="E77" s="774"/>
      <c r="F77" s="774"/>
      <c r="G77" s="774"/>
      <c r="H77" s="774"/>
      <c r="I77" s="774"/>
      <c r="J77" s="774"/>
      <c r="K77" s="774"/>
      <c r="L77" s="774"/>
      <c r="M77" s="774"/>
      <c r="N77" s="775"/>
      <c r="O77" s="773"/>
      <c r="P77" s="774"/>
      <c r="Q77" s="774"/>
      <c r="R77" s="774"/>
      <c r="S77" s="774"/>
      <c r="T77" s="774"/>
      <c r="U77" s="774"/>
      <c r="V77" s="774"/>
      <c r="W77" s="774"/>
      <c r="X77" s="774"/>
      <c r="Y77" s="775"/>
      <c r="Z77" s="412"/>
      <c r="AA77" s="412"/>
      <c r="AB77" s="412"/>
      <c r="AC77" s="412"/>
      <c r="AD77" s="412"/>
      <c r="AE77" s="412"/>
      <c r="AF77" s="416"/>
      <c r="AG77" s="417"/>
      <c r="AH77" s="417"/>
      <c r="AI77" s="417"/>
      <c r="AJ77" s="417"/>
      <c r="AK77" s="417"/>
      <c r="AL77" s="417"/>
      <c r="AM77" s="417"/>
      <c r="AN77" s="417"/>
      <c r="AO77" s="417"/>
      <c r="AP77" s="417"/>
      <c r="AQ77" s="417"/>
      <c r="AR77" s="417"/>
      <c r="AS77" s="417"/>
      <c r="AT77" s="417"/>
      <c r="AU77" s="417"/>
      <c r="AV77" s="417"/>
      <c r="AW77" s="417"/>
      <c r="AX77" s="417"/>
      <c r="AY77" s="417"/>
      <c r="AZ77" s="417"/>
      <c r="BA77" s="418"/>
      <c r="BB77" s="412"/>
    </row>
    <row r="78" spans="1:54" ht="8.25" customHeight="1">
      <c r="A78" s="29"/>
      <c r="B78" s="767" t="s">
        <v>250</v>
      </c>
      <c r="C78" s="768"/>
      <c r="D78" s="768"/>
      <c r="E78" s="768"/>
      <c r="F78" s="768"/>
      <c r="G78" s="768"/>
      <c r="H78" s="768"/>
      <c r="I78" s="768"/>
      <c r="J78" s="768"/>
      <c r="K78" s="768"/>
      <c r="L78" s="768"/>
      <c r="M78" s="768"/>
      <c r="N78" s="769"/>
      <c r="O78" s="767" t="s">
        <v>941</v>
      </c>
      <c r="P78" s="768"/>
      <c r="Q78" s="768"/>
      <c r="R78" s="768"/>
      <c r="S78" s="768"/>
      <c r="T78" s="768"/>
      <c r="U78" s="768"/>
      <c r="V78" s="768"/>
      <c r="W78" s="768"/>
      <c r="X78" s="768"/>
      <c r="Y78" s="769"/>
      <c r="Z78" s="29"/>
      <c r="AA78" s="29"/>
      <c r="AB78" s="29"/>
      <c r="AC78" s="29"/>
      <c r="AD78" s="29"/>
      <c r="AE78" s="29"/>
      <c r="AF78" s="64"/>
      <c r="AG78" s="65"/>
      <c r="AH78" s="65"/>
      <c r="AI78" s="65"/>
      <c r="AJ78" s="65"/>
      <c r="AK78" s="65"/>
      <c r="AL78" s="65"/>
      <c r="AM78" s="65"/>
      <c r="AN78" s="65"/>
      <c r="AO78" s="65"/>
      <c r="AP78" s="65"/>
      <c r="AQ78" s="65"/>
      <c r="AR78" s="65"/>
      <c r="AS78" s="65"/>
      <c r="AT78" s="65"/>
      <c r="AU78" s="65"/>
      <c r="AV78" s="65"/>
      <c r="AW78" s="65"/>
      <c r="AX78" s="65"/>
      <c r="AY78" s="65"/>
      <c r="AZ78" s="65"/>
      <c r="BA78" s="66"/>
      <c r="BB78" s="29"/>
    </row>
    <row r="79" spans="1:54" ht="14.25">
      <c r="A79" s="29"/>
      <c r="B79" s="770"/>
      <c r="C79" s="771"/>
      <c r="D79" s="771"/>
      <c r="E79" s="771"/>
      <c r="F79" s="771"/>
      <c r="G79" s="771"/>
      <c r="H79" s="771"/>
      <c r="I79" s="771"/>
      <c r="J79" s="771"/>
      <c r="K79" s="771"/>
      <c r="L79" s="771"/>
      <c r="M79" s="771"/>
      <c r="N79" s="772"/>
      <c r="O79" s="770"/>
      <c r="P79" s="771"/>
      <c r="Q79" s="771"/>
      <c r="R79" s="771"/>
      <c r="S79" s="771"/>
      <c r="T79" s="771"/>
      <c r="U79" s="771"/>
      <c r="V79" s="771"/>
      <c r="W79" s="771"/>
      <c r="X79" s="771"/>
      <c r="Y79" s="772"/>
      <c r="Z79" s="29"/>
      <c r="AA79" s="29"/>
      <c r="AB79" s="29"/>
      <c r="AC79" s="29"/>
      <c r="AD79" s="29"/>
      <c r="AE79" s="29"/>
      <c r="AF79" s="67"/>
      <c r="AG79" s="426" t="s">
        <v>290</v>
      </c>
      <c r="AH79" s="41"/>
      <c r="AI79" s="41" t="s">
        <v>38</v>
      </c>
      <c r="AJ79" s="41"/>
      <c r="AK79" s="41"/>
      <c r="AL79" s="41"/>
      <c r="AM79" s="41"/>
      <c r="AN79" s="41"/>
      <c r="AO79" s="41"/>
      <c r="AP79" s="45"/>
      <c r="AQ79" s="45"/>
      <c r="AR79" s="45"/>
      <c r="AS79" s="45"/>
      <c r="AT79" s="45"/>
      <c r="AU79" s="41"/>
      <c r="AV79" s="41"/>
      <c r="AW79" s="41"/>
      <c r="AX79" s="41"/>
      <c r="AY79" s="41"/>
      <c r="AZ79" s="41"/>
      <c r="BA79" s="68"/>
      <c r="BB79" s="29"/>
    </row>
    <row r="80" spans="1:54" ht="8.25" customHeight="1">
      <c r="A80" s="29"/>
      <c r="B80" s="770"/>
      <c r="C80" s="771"/>
      <c r="D80" s="771"/>
      <c r="E80" s="771"/>
      <c r="F80" s="771"/>
      <c r="G80" s="771"/>
      <c r="H80" s="771"/>
      <c r="I80" s="771"/>
      <c r="J80" s="771"/>
      <c r="K80" s="771"/>
      <c r="L80" s="771"/>
      <c r="M80" s="771"/>
      <c r="N80" s="772"/>
      <c r="O80" s="770"/>
      <c r="P80" s="771"/>
      <c r="Q80" s="771"/>
      <c r="R80" s="771"/>
      <c r="S80" s="771"/>
      <c r="T80" s="771"/>
      <c r="U80" s="771"/>
      <c r="V80" s="771"/>
      <c r="W80" s="771"/>
      <c r="X80" s="771"/>
      <c r="Y80" s="772"/>
      <c r="Z80" s="29"/>
      <c r="AA80" s="29"/>
      <c r="AB80" s="29"/>
      <c r="AC80" s="29"/>
      <c r="AD80" s="29"/>
      <c r="AE80" s="29"/>
      <c r="AF80" s="419"/>
      <c r="AG80" s="44"/>
      <c r="AH80" s="44"/>
      <c r="AI80" s="44"/>
      <c r="AJ80" s="44"/>
      <c r="AK80" s="44"/>
      <c r="AL80" s="44"/>
      <c r="AM80" s="44"/>
      <c r="AN80" s="44"/>
      <c r="AO80" s="44"/>
      <c r="AP80" s="44"/>
      <c r="AQ80" s="44"/>
      <c r="AR80" s="44"/>
      <c r="AS80" s="44"/>
      <c r="AT80" s="44"/>
      <c r="AU80" s="44"/>
      <c r="AV80" s="44"/>
      <c r="AW80" s="44"/>
      <c r="AX80" s="44"/>
      <c r="AY80" s="44"/>
      <c r="AZ80" s="44"/>
      <c r="BA80" s="77"/>
      <c r="BB80" s="29"/>
    </row>
    <row r="81" spans="1:54" s="99" customFormat="1" ht="14.25" customHeight="1">
      <c r="A81" s="97"/>
      <c r="B81" s="770"/>
      <c r="C81" s="771"/>
      <c r="D81" s="771"/>
      <c r="E81" s="771"/>
      <c r="F81" s="771"/>
      <c r="G81" s="771"/>
      <c r="H81" s="771"/>
      <c r="I81" s="771"/>
      <c r="J81" s="771"/>
      <c r="K81" s="771"/>
      <c r="L81" s="771"/>
      <c r="M81" s="771"/>
      <c r="N81" s="772"/>
      <c r="O81" s="770"/>
      <c r="P81" s="771"/>
      <c r="Q81" s="771"/>
      <c r="R81" s="771"/>
      <c r="S81" s="771"/>
      <c r="T81" s="771"/>
      <c r="U81" s="771"/>
      <c r="V81" s="771"/>
      <c r="W81" s="771"/>
      <c r="X81" s="771"/>
      <c r="Y81" s="772"/>
      <c r="Z81" s="420"/>
      <c r="AA81" s="420"/>
      <c r="AB81" s="420"/>
      <c r="AC81" s="420"/>
      <c r="AD81" s="420"/>
      <c r="AE81" s="420"/>
      <c r="AF81" s="421"/>
      <c r="AG81" s="113" t="s">
        <v>290</v>
      </c>
      <c r="AH81" s="125"/>
      <c r="AI81" s="125" t="s">
        <v>1036</v>
      </c>
      <c r="AJ81" s="125"/>
      <c r="AK81" s="125"/>
      <c r="AL81" s="125"/>
      <c r="AM81" s="125"/>
      <c r="AN81" s="125"/>
      <c r="AO81" s="125"/>
      <c r="AP81" s="422"/>
      <c r="AQ81" s="422"/>
      <c r="AR81" s="422"/>
      <c r="AS81" s="422"/>
      <c r="AT81" s="422"/>
      <c r="AU81" s="125"/>
      <c r="AV81" s="125"/>
      <c r="AW81" s="125"/>
      <c r="AX81" s="125"/>
      <c r="AY81" s="125"/>
      <c r="AZ81" s="125"/>
      <c r="BA81" s="423"/>
      <c r="BB81" s="97"/>
    </row>
    <row r="82" spans="1:54" s="99" customFormat="1" ht="8.25" customHeight="1">
      <c r="A82" s="412"/>
      <c r="B82" s="773"/>
      <c r="C82" s="774"/>
      <c r="D82" s="774"/>
      <c r="E82" s="774"/>
      <c r="F82" s="774"/>
      <c r="G82" s="774"/>
      <c r="H82" s="774"/>
      <c r="I82" s="774"/>
      <c r="J82" s="774"/>
      <c r="K82" s="774"/>
      <c r="L82" s="774"/>
      <c r="M82" s="774"/>
      <c r="N82" s="775"/>
      <c r="O82" s="773"/>
      <c r="P82" s="774"/>
      <c r="Q82" s="774"/>
      <c r="R82" s="774"/>
      <c r="S82" s="774"/>
      <c r="T82" s="774"/>
      <c r="U82" s="774"/>
      <c r="V82" s="774"/>
      <c r="W82" s="774"/>
      <c r="X82" s="774"/>
      <c r="Y82" s="775"/>
      <c r="Z82" s="412"/>
      <c r="AA82" s="412"/>
      <c r="AB82" s="412"/>
      <c r="AC82" s="412"/>
      <c r="AD82" s="412"/>
      <c r="AE82" s="412"/>
      <c r="AF82" s="416"/>
      <c r="AG82" s="417"/>
      <c r="AH82" s="417"/>
      <c r="AI82" s="417"/>
      <c r="AJ82" s="417"/>
      <c r="AK82" s="417"/>
      <c r="AL82" s="417"/>
      <c r="AM82" s="417"/>
      <c r="AN82" s="417"/>
      <c r="AO82" s="417"/>
      <c r="AP82" s="417"/>
      <c r="AQ82" s="417"/>
      <c r="AR82" s="417"/>
      <c r="AS82" s="417"/>
      <c r="AT82" s="417"/>
      <c r="AU82" s="417"/>
      <c r="AV82" s="417"/>
      <c r="AW82" s="417"/>
      <c r="AX82" s="417"/>
      <c r="AY82" s="417"/>
      <c r="AZ82" s="417"/>
      <c r="BA82" s="418"/>
      <c r="BB82" s="412"/>
    </row>
    <row r="83" spans="1:54" ht="8.25" customHeight="1">
      <c r="A83" s="29"/>
      <c r="B83" s="767" t="s">
        <v>46</v>
      </c>
      <c r="C83" s="768"/>
      <c r="D83" s="768"/>
      <c r="E83" s="768"/>
      <c r="F83" s="768"/>
      <c r="G83" s="768"/>
      <c r="H83" s="768"/>
      <c r="I83" s="768"/>
      <c r="J83" s="768"/>
      <c r="K83" s="768"/>
      <c r="L83" s="768"/>
      <c r="M83" s="768"/>
      <c r="N83" s="769"/>
      <c r="O83" s="767" t="s">
        <v>39</v>
      </c>
      <c r="P83" s="768"/>
      <c r="Q83" s="768"/>
      <c r="R83" s="768"/>
      <c r="S83" s="768"/>
      <c r="T83" s="768"/>
      <c r="U83" s="768"/>
      <c r="V83" s="768"/>
      <c r="W83" s="768"/>
      <c r="X83" s="768"/>
      <c r="Y83" s="769"/>
      <c r="Z83" s="29"/>
      <c r="AA83" s="29"/>
      <c r="AB83" s="29"/>
      <c r="AC83" s="29"/>
      <c r="AD83" s="29"/>
      <c r="AE83" s="29"/>
      <c r="AF83" s="64"/>
      <c r="AG83" s="65"/>
      <c r="AH83" s="65"/>
      <c r="AI83" s="65"/>
      <c r="AJ83" s="65"/>
      <c r="AK83" s="65"/>
      <c r="AL83" s="65"/>
      <c r="AM83" s="65"/>
      <c r="AN83" s="65"/>
      <c r="AO83" s="65"/>
      <c r="AP83" s="65"/>
      <c r="AQ83" s="65"/>
      <c r="AR83" s="65"/>
      <c r="AS83" s="65"/>
      <c r="AT83" s="65"/>
      <c r="AU83" s="65"/>
      <c r="AV83" s="65"/>
      <c r="AW83" s="65"/>
      <c r="AX83" s="65"/>
      <c r="AY83" s="65"/>
      <c r="AZ83" s="65"/>
      <c r="BA83" s="66"/>
      <c r="BB83" s="29"/>
    </row>
    <row r="84" spans="1:54" ht="14.25">
      <c r="A84" s="29"/>
      <c r="B84" s="770"/>
      <c r="C84" s="771"/>
      <c r="D84" s="771"/>
      <c r="E84" s="771"/>
      <c r="F84" s="771"/>
      <c r="G84" s="771"/>
      <c r="H84" s="771"/>
      <c r="I84" s="771"/>
      <c r="J84" s="771"/>
      <c r="K84" s="771"/>
      <c r="L84" s="771"/>
      <c r="M84" s="771"/>
      <c r="N84" s="772"/>
      <c r="O84" s="770"/>
      <c r="P84" s="771"/>
      <c r="Q84" s="771"/>
      <c r="R84" s="771"/>
      <c r="S84" s="771"/>
      <c r="T84" s="771"/>
      <c r="U84" s="771"/>
      <c r="V84" s="771"/>
      <c r="W84" s="771"/>
      <c r="X84" s="771"/>
      <c r="Y84" s="772"/>
      <c r="Z84" s="29"/>
      <c r="AA84" s="29"/>
      <c r="AB84" s="29"/>
      <c r="AC84" s="29"/>
      <c r="AD84" s="29"/>
      <c r="AE84" s="29"/>
      <c r="AF84" s="67"/>
      <c r="AG84" s="426" t="s">
        <v>290</v>
      </c>
      <c r="AH84" s="41"/>
      <c r="AI84" s="41" t="s">
        <v>36</v>
      </c>
      <c r="AJ84" s="41"/>
      <c r="AK84" s="41"/>
      <c r="AL84" s="41"/>
      <c r="AM84" s="41"/>
      <c r="AN84" s="41"/>
      <c r="AO84" s="41"/>
      <c r="AP84" s="45"/>
      <c r="AQ84" s="45"/>
      <c r="AR84" s="45"/>
      <c r="AS84" s="45"/>
      <c r="AT84" s="45"/>
      <c r="AU84" s="41"/>
      <c r="AV84" s="41"/>
      <c r="AW84" s="41"/>
      <c r="AX84" s="41"/>
      <c r="AY84" s="41"/>
      <c r="AZ84" s="41"/>
      <c r="BA84" s="68"/>
      <c r="BB84" s="29"/>
    </row>
    <row r="85" spans="1:54" ht="13.5" customHeight="1">
      <c r="A85" s="29"/>
      <c r="B85" s="770"/>
      <c r="C85" s="771"/>
      <c r="D85" s="771"/>
      <c r="E85" s="771"/>
      <c r="F85" s="771"/>
      <c r="G85" s="771"/>
      <c r="H85" s="771"/>
      <c r="I85" s="771"/>
      <c r="J85" s="771"/>
      <c r="K85" s="771"/>
      <c r="L85" s="771"/>
      <c r="M85" s="771"/>
      <c r="N85" s="772"/>
      <c r="O85" s="770"/>
      <c r="P85" s="771"/>
      <c r="Q85" s="771"/>
      <c r="R85" s="771"/>
      <c r="S85" s="771"/>
      <c r="T85" s="771"/>
      <c r="U85" s="771"/>
      <c r="V85" s="771"/>
      <c r="W85" s="771"/>
      <c r="X85" s="771"/>
      <c r="Y85" s="772"/>
      <c r="Z85" s="29"/>
      <c r="AA85" s="29"/>
      <c r="AB85" s="29"/>
      <c r="AC85" s="29"/>
      <c r="AD85" s="29"/>
      <c r="AE85" s="29"/>
      <c r="AF85" s="419"/>
      <c r="AG85" s="44"/>
      <c r="AH85" s="44"/>
      <c r="AI85" s="40" t="s">
        <v>641</v>
      </c>
      <c r="AJ85" s="44"/>
      <c r="AK85" s="44"/>
      <c r="AL85" s="44"/>
      <c r="AM85" s="44"/>
      <c r="AN85" s="44"/>
      <c r="AO85" s="44"/>
      <c r="AP85" s="44"/>
      <c r="AQ85" s="44"/>
      <c r="AR85" s="44"/>
      <c r="AS85" s="44"/>
      <c r="AT85" s="44"/>
      <c r="AU85" s="44"/>
      <c r="AV85" s="44"/>
      <c r="AW85" s="44"/>
      <c r="AX85" s="44"/>
      <c r="AY85" s="44"/>
      <c r="AZ85" s="44"/>
      <c r="BA85" s="77"/>
      <c r="BB85" s="29"/>
    </row>
    <row r="86" spans="1:54" s="99" customFormat="1" ht="14.25" customHeight="1">
      <c r="A86" s="97"/>
      <c r="B86" s="770"/>
      <c r="C86" s="771"/>
      <c r="D86" s="771"/>
      <c r="E86" s="771"/>
      <c r="F86" s="771"/>
      <c r="G86" s="771"/>
      <c r="H86" s="771"/>
      <c r="I86" s="771"/>
      <c r="J86" s="771"/>
      <c r="K86" s="771"/>
      <c r="L86" s="771"/>
      <c r="M86" s="771"/>
      <c r="N86" s="772"/>
      <c r="O86" s="770"/>
      <c r="P86" s="771"/>
      <c r="Q86" s="771"/>
      <c r="R86" s="771"/>
      <c r="S86" s="771"/>
      <c r="T86" s="771"/>
      <c r="U86" s="771"/>
      <c r="V86" s="771"/>
      <c r="W86" s="771"/>
      <c r="X86" s="771"/>
      <c r="Y86" s="772"/>
      <c r="Z86" s="102"/>
      <c r="AA86" s="102"/>
      <c r="AB86" s="102"/>
      <c r="AC86" s="102"/>
      <c r="AD86" s="102"/>
      <c r="AE86" s="102"/>
      <c r="AF86" s="119"/>
      <c r="AG86" s="113" t="s">
        <v>290</v>
      </c>
      <c r="AH86" s="125"/>
      <c r="AI86" s="125" t="s">
        <v>324</v>
      </c>
      <c r="AJ86" s="116"/>
      <c r="AK86" s="116"/>
      <c r="AL86" s="116"/>
      <c r="AM86" s="116"/>
      <c r="AN86" s="116"/>
      <c r="AO86" s="116"/>
      <c r="AP86" s="129"/>
      <c r="AQ86" s="129"/>
      <c r="AR86" s="129"/>
      <c r="AS86" s="129"/>
      <c r="AT86" s="129"/>
      <c r="AU86" s="116"/>
      <c r="AV86" s="116"/>
      <c r="AW86" s="116"/>
      <c r="AX86" s="116"/>
      <c r="AY86" s="116"/>
      <c r="AZ86" s="116"/>
      <c r="BA86" s="117"/>
      <c r="BB86" s="97"/>
    </row>
    <row r="87" spans="1:54" s="99" customFormat="1" ht="8.25" customHeight="1">
      <c r="A87" s="412"/>
      <c r="B87" s="773"/>
      <c r="C87" s="774"/>
      <c r="D87" s="774"/>
      <c r="E87" s="774"/>
      <c r="F87" s="774"/>
      <c r="G87" s="774"/>
      <c r="H87" s="774"/>
      <c r="I87" s="774"/>
      <c r="J87" s="774"/>
      <c r="K87" s="774"/>
      <c r="L87" s="774"/>
      <c r="M87" s="774"/>
      <c r="N87" s="775"/>
      <c r="O87" s="773"/>
      <c r="P87" s="774"/>
      <c r="Q87" s="774"/>
      <c r="R87" s="774"/>
      <c r="S87" s="774"/>
      <c r="T87" s="774"/>
      <c r="U87" s="774"/>
      <c r="V87" s="774"/>
      <c r="W87" s="774"/>
      <c r="X87" s="774"/>
      <c r="Y87" s="775"/>
      <c r="Z87" s="412"/>
      <c r="AA87" s="412"/>
      <c r="AB87" s="412"/>
      <c r="AC87" s="412"/>
      <c r="AD87" s="412"/>
      <c r="AE87" s="412"/>
      <c r="AF87" s="416"/>
      <c r="AG87" s="417"/>
      <c r="AH87" s="417"/>
      <c r="AI87" s="424"/>
      <c r="AJ87" s="417"/>
      <c r="AK87" s="417"/>
      <c r="AL87" s="417"/>
      <c r="AM87" s="417"/>
      <c r="AN87" s="417"/>
      <c r="AO87" s="417"/>
      <c r="AP87" s="417"/>
      <c r="AQ87" s="417"/>
      <c r="AR87" s="417"/>
      <c r="AS87" s="417"/>
      <c r="AT87" s="417"/>
      <c r="AU87" s="417"/>
      <c r="AV87" s="417"/>
      <c r="AW87" s="417"/>
      <c r="AX87" s="417"/>
      <c r="AY87" s="417"/>
      <c r="AZ87" s="417"/>
      <c r="BA87" s="418"/>
      <c r="BB87" s="412"/>
    </row>
    <row r="88" spans="1:54" ht="8.25" customHeight="1">
      <c r="A88" s="29"/>
      <c r="B88" s="767" t="s">
        <v>974</v>
      </c>
      <c r="C88" s="768"/>
      <c r="D88" s="768"/>
      <c r="E88" s="768"/>
      <c r="F88" s="768"/>
      <c r="G88" s="768"/>
      <c r="H88" s="768"/>
      <c r="I88" s="768"/>
      <c r="J88" s="768"/>
      <c r="K88" s="768"/>
      <c r="L88" s="768"/>
      <c r="M88" s="768"/>
      <c r="N88" s="769"/>
      <c r="O88" s="767" t="s">
        <v>39</v>
      </c>
      <c r="P88" s="768"/>
      <c r="Q88" s="768"/>
      <c r="R88" s="768"/>
      <c r="S88" s="768"/>
      <c r="T88" s="768"/>
      <c r="U88" s="768"/>
      <c r="V88" s="768"/>
      <c r="W88" s="768"/>
      <c r="X88" s="768"/>
      <c r="Y88" s="769"/>
      <c r="Z88" s="29"/>
      <c r="AA88" s="29"/>
      <c r="AB88" s="29"/>
      <c r="AC88" s="29"/>
      <c r="AD88" s="29"/>
      <c r="AE88" s="29"/>
      <c r="AF88" s="64"/>
      <c r="AG88" s="65"/>
      <c r="AH88" s="65"/>
      <c r="AI88" s="65"/>
      <c r="AJ88" s="65"/>
      <c r="AK88" s="65"/>
      <c r="AL88" s="65"/>
      <c r="AM88" s="65"/>
      <c r="AN88" s="65"/>
      <c r="AO88" s="65"/>
      <c r="AP88" s="65"/>
      <c r="AQ88" s="65"/>
      <c r="AR88" s="65"/>
      <c r="AS88" s="65"/>
      <c r="AT88" s="65"/>
      <c r="AU88" s="65"/>
      <c r="AV88" s="65"/>
      <c r="AW88" s="65"/>
      <c r="AX88" s="65"/>
      <c r="AY88" s="65"/>
      <c r="AZ88" s="65"/>
      <c r="BA88" s="66"/>
      <c r="BB88" s="29"/>
    </row>
    <row r="89" spans="1:54" ht="14.25">
      <c r="A89" s="29"/>
      <c r="B89" s="770"/>
      <c r="C89" s="771"/>
      <c r="D89" s="771"/>
      <c r="E89" s="771"/>
      <c r="F89" s="771"/>
      <c r="G89" s="771"/>
      <c r="H89" s="771"/>
      <c r="I89" s="771"/>
      <c r="J89" s="771"/>
      <c r="K89" s="771"/>
      <c r="L89" s="771"/>
      <c r="M89" s="771"/>
      <c r="N89" s="772"/>
      <c r="O89" s="770"/>
      <c r="P89" s="771"/>
      <c r="Q89" s="771"/>
      <c r="R89" s="771"/>
      <c r="S89" s="771"/>
      <c r="T89" s="771"/>
      <c r="U89" s="771"/>
      <c r="V89" s="771"/>
      <c r="W89" s="771"/>
      <c r="X89" s="771"/>
      <c r="Y89" s="772"/>
      <c r="Z89" s="29"/>
      <c r="AA89" s="29"/>
      <c r="AB89" s="29"/>
      <c r="AC89" s="29"/>
      <c r="AD89" s="29"/>
      <c r="AE89" s="29"/>
      <c r="AF89" s="67"/>
      <c r="AG89" s="426" t="s">
        <v>290</v>
      </c>
      <c r="AH89" s="41"/>
      <c r="AI89" s="41" t="s">
        <v>36</v>
      </c>
      <c r="AJ89" s="41"/>
      <c r="AK89" s="41"/>
      <c r="AL89" s="41"/>
      <c r="AM89" s="41"/>
      <c r="AN89" s="41"/>
      <c r="AO89" s="41"/>
      <c r="AP89" s="45"/>
      <c r="AQ89" s="45"/>
      <c r="AR89" s="45"/>
      <c r="AS89" s="45"/>
      <c r="AT89" s="45"/>
      <c r="AU89" s="41"/>
      <c r="AV89" s="41"/>
      <c r="AW89" s="41"/>
      <c r="AX89" s="41"/>
      <c r="AY89" s="41"/>
      <c r="AZ89" s="41"/>
      <c r="BA89" s="68"/>
      <c r="BB89" s="29"/>
    </row>
    <row r="90" spans="1:54" ht="13.5" customHeight="1">
      <c r="A90" s="29"/>
      <c r="B90" s="770"/>
      <c r="C90" s="771"/>
      <c r="D90" s="771"/>
      <c r="E90" s="771"/>
      <c r="F90" s="771"/>
      <c r="G90" s="771"/>
      <c r="H90" s="771"/>
      <c r="I90" s="771"/>
      <c r="J90" s="771"/>
      <c r="K90" s="771"/>
      <c r="L90" s="771"/>
      <c r="M90" s="771"/>
      <c r="N90" s="772"/>
      <c r="O90" s="770"/>
      <c r="P90" s="771"/>
      <c r="Q90" s="771"/>
      <c r="R90" s="771"/>
      <c r="S90" s="771"/>
      <c r="T90" s="771"/>
      <c r="U90" s="771"/>
      <c r="V90" s="771"/>
      <c r="W90" s="771"/>
      <c r="X90" s="771"/>
      <c r="Y90" s="772"/>
      <c r="Z90" s="29"/>
      <c r="AA90" s="29"/>
      <c r="AB90" s="29"/>
      <c r="AC90" s="29"/>
      <c r="AD90" s="29"/>
      <c r="AE90" s="29"/>
      <c r="AF90" s="419"/>
      <c r="AG90" s="44"/>
      <c r="AH90" s="44"/>
      <c r="AI90" s="40" t="s">
        <v>642</v>
      </c>
      <c r="AJ90" s="44"/>
      <c r="AK90" s="44"/>
      <c r="AL90" s="44"/>
      <c r="AM90" s="44"/>
      <c r="AN90" s="44"/>
      <c r="AO90" s="44"/>
      <c r="AP90" s="44"/>
      <c r="AQ90" s="44"/>
      <c r="AR90" s="44"/>
      <c r="AS90" s="44"/>
      <c r="AT90" s="44"/>
      <c r="AU90" s="44"/>
      <c r="AV90" s="44"/>
      <c r="AW90" s="44"/>
      <c r="AX90" s="44"/>
      <c r="AY90" s="44"/>
      <c r="AZ90" s="44"/>
      <c r="BA90" s="77"/>
      <c r="BB90" s="29"/>
    </row>
    <row r="91" spans="1:54" s="99" customFormat="1" ht="14.25" customHeight="1">
      <c r="A91" s="97"/>
      <c r="B91" s="770"/>
      <c r="C91" s="771"/>
      <c r="D91" s="771"/>
      <c r="E91" s="771"/>
      <c r="F91" s="771"/>
      <c r="G91" s="771"/>
      <c r="H91" s="771"/>
      <c r="I91" s="771"/>
      <c r="J91" s="771"/>
      <c r="K91" s="771"/>
      <c r="L91" s="771"/>
      <c r="M91" s="771"/>
      <c r="N91" s="772"/>
      <c r="O91" s="770"/>
      <c r="P91" s="771"/>
      <c r="Q91" s="771"/>
      <c r="R91" s="771"/>
      <c r="S91" s="771"/>
      <c r="T91" s="771"/>
      <c r="U91" s="771"/>
      <c r="V91" s="771"/>
      <c r="W91" s="771"/>
      <c r="X91" s="771"/>
      <c r="Y91" s="772"/>
      <c r="Z91" s="102"/>
      <c r="AA91" s="102"/>
      <c r="AB91" s="102"/>
      <c r="AC91" s="102"/>
      <c r="AD91" s="102"/>
      <c r="AE91" s="102"/>
      <c r="AF91" s="119"/>
      <c r="AG91" s="113" t="s">
        <v>290</v>
      </c>
      <c r="AH91" s="125"/>
      <c r="AI91" s="125" t="s">
        <v>324</v>
      </c>
      <c r="AJ91" s="116"/>
      <c r="AK91" s="116"/>
      <c r="AL91" s="116"/>
      <c r="AM91" s="116"/>
      <c r="AN91" s="116"/>
      <c r="AO91" s="116"/>
      <c r="AP91" s="129"/>
      <c r="AQ91" s="129"/>
      <c r="AR91" s="129"/>
      <c r="AS91" s="129"/>
      <c r="AT91" s="129"/>
      <c r="AU91" s="116"/>
      <c r="AV91" s="116"/>
      <c r="AW91" s="116"/>
      <c r="AX91" s="116"/>
      <c r="AY91" s="116"/>
      <c r="AZ91" s="116"/>
      <c r="BA91" s="117"/>
      <c r="BB91" s="97"/>
    </row>
    <row r="92" spans="1:54" s="99" customFormat="1" ht="8.25" customHeight="1">
      <c r="A92" s="412"/>
      <c r="B92" s="773"/>
      <c r="C92" s="774"/>
      <c r="D92" s="774"/>
      <c r="E92" s="774"/>
      <c r="F92" s="774"/>
      <c r="G92" s="774"/>
      <c r="H92" s="774"/>
      <c r="I92" s="774"/>
      <c r="J92" s="774"/>
      <c r="K92" s="774"/>
      <c r="L92" s="774"/>
      <c r="M92" s="774"/>
      <c r="N92" s="775"/>
      <c r="O92" s="773"/>
      <c r="P92" s="774"/>
      <c r="Q92" s="774"/>
      <c r="R92" s="774"/>
      <c r="S92" s="774"/>
      <c r="T92" s="774"/>
      <c r="U92" s="774"/>
      <c r="V92" s="774"/>
      <c r="W92" s="774"/>
      <c r="X92" s="774"/>
      <c r="Y92" s="775"/>
      <c r="Z92" s="412"/>
      <c r="AA92" s="412"/>
      <c r="AB92" s="412"/>
      <c r="AC92" s="412"/>
      <c r="AD92" s="412"/>
      <c r="AE92" s="412"/>
      <c r="AF92" s="416"/>
      <c r="AG92" s="417"/>
      <c r="AH92" s="417"/>
      <c r="AI92" s="424"/>
      <c r="AJ92" s="417"/>
      <c r="AK92" s="417"/>
      <c r="AL92" s="417"/>
      <c r="AM92" s="417"/>
      <c r="AN92" s="417"/>
      <c r="AO92" s="417"/>
      <c r="AP92" s="417"/>
      <c r="AQ92" s="417"/>
      <c r="AR92" s="417"/>
      <c r="AS92" s="417"/>
      <c r="AT92" s="417"/>
      <c r="AU92" s="417"/>
      <c r="AV92" s="417"/>
      <c r="AW92" s="417"/>
      <c r="AX92" s="417"/>
      <c r="AY92" s="417"/>
      <c r="AZ92" s="417"/>
      <c r="BA92" s="418"/>
      <c r="BB92" s="412"/>
    </row>
    <row r="93" spans="1:54" ht="8.25" customHeight="1">
      <c r="A93" s="29"/>
      <c r="B93" s="767" t="s">
        <v>40</v>
      </c>
      <c r="C93" s="768"/>
      <c r="D93" s="768"/>
      <c r="E93" s="768"/>
      <c r="F93" s="768"/>
      <c r="G93" s="768"/>
      <c r="H93" s="768"/>
      <c r="I93" s="768"/>
      <c r="J93" s="768"/>
      <c r="K93" s="768"/>
      <c r="L93" s="768"/>
      <c r="M93" s="768"/>
      <c r="N93" s="769"/>
      <c r="O93" s="767" t="s">
        <v>29</v>
      </c>
      <c r="P93" s="768"/>
      <c r="Q93" s="768"/>
      <c r="R93" s="768"/>
      <c r="S93" s="768"/>
      <c r="T93" s="768"/>
      <c r="U93" s="768"/>
      <c r="V93" s="768"/>
      <c r="W93" s="768"/>
      <c r="X93" s="768"/>
      <c r="Y93" s="769"/>
      <c r="Z93" s="29"/>
      <c r="AA93" s="29"/>
      <c r="AB93" s="29"/>
      <c r="AC93" s="29"/>
      <c r="AD93" s="29"/>
      <c r="AE93" s="29"/>
      <c r="AF93" s="64"/>
      <c r="AG93" s="65"/>
      <c r="AH93" s="65"/>
      <c r="AI93" s="65"/>
      <c r="AJ93" s="65"/>
      <c r="AK93" s="65"/>
      <c r="AL93" s="65"/>
      <c r="AM93" s="65"/>
      <c r="AN93" s="65"/>
      <c r="AO93" s="65"/>
      <c r="AP93" s="65"/>
      <c r="AQ93" s="65"/>
      <c r="AR93" s="65"/>
      <c r="AS93" s="65"/>
      <c r="AT93" s="65"/>
      <c r="AU93" s="65"/>
      <c r="AV93" s="65"/>
      <c r="AW93" s="65"/>
      <c r="AX93" s="65"/>
      <c r="AY93" s="65"/>
      <c r="AZ93" s="65"/>
      <c r="BA93" s="66"/>
      <c r="BB93" s="29"/>
    </row>
    <row r="94" spans="1:54" ht="14.25">
      <c r="A94" s="29"/>
      <c r="B94" s="770"/>
      <c r="C94" s="771"/>
      <c r="D94" s="771"/>
      <c r="E94" s="771"/>
      <c r="F94" s="771"/>
      <c r="G94" s="771"/>
      <c r="H94" s="771"/>
      <c r="I94" s="771"/>
      <c r="J94" s="771"/>
      <c r="K94" s="771"/>
      <c r="L94" s="771"/>
      <c r="M94" s="771"/>
      <c r="N94" s="772"/>
      <c r="O94" s="770"/>
      <c r="P94" s="771"/>
      <c r="Q94" s="771"/>
      <c r="R94" s="771"/>
      <c r="S94" s="771"/>
      <c r="T94" s="771"/>
      <c r="U94" s="771"/>
      <c r="V94" s="771"/>
      <c r="W94" s="771"/>
      <c r="X94" s="771"/>
      <c r="Y94" s="772"/>
      <c r="Z94" s="29"/>
      <c r="AA94" s="29"/>
      <c r="AB94" s="29"/>
      <c r="AC94" s="29"/>
      <c r="AD94" s="29"/>
      <c r="AE94" s="29"/>
      <c r="AF94" s="67"/>
      <c r="AG94" s="426" t="s">
        <v>290</v>
      </c>
      <c r="AH94" s="41"/>
      <c r="AI94" s="41" t="s">
        <v>42</v>
      </c>
      <c r="AJ94" s="41"/>
      <c r="AK94" s="41"/>
      <c r="AL94" s="41"/>
      <c r="AM94" s="41"/>
      <c r="AN94" s="41"/>
      <c r="AO94" s="41"/>
      <c r="AP94" s="45"/>
      <c r="AQ94" s="45"/>
      <c r="AR94" s="45"/>
      <c r="AS94" s="45"/>
      <c r="AT94" s="45"/>
      <c r="AU94" s="41"/>
      <c r="AV94" s="41"/>
      <c r="AW94" s="41"/>
      <c r="AX94" s="41"/>
      <c r="AY94" s="41"/>
      <c r="AZ94" s="41"/>
      <c r="BA94" s="68"/>
      <c r="BB94" s="29"/>
    </row>
    <row r="95" spans="1:54" ht="14.25" customHeight="1">
      <c r="A95" s="29"/>
      <c r="B95" s="770"/>
      <c r="C95" s="771"/>
      <c r="D95" s="771"/>
      <c r="E95" s="771"/>
      <c r="F95" s="771"/>
      <c r="G95" s="771"/>
      <c r="H95" s="771"/>
      <c r="I95" s="771"/>
      <c r="J95" s="771"/>
      <c r="K95" s="771"/>
      <c r="L95" s="771"/>
      <c r="M95" s="771"/>
      <c r="N95" s="772"/>
      <c r="O95" s="770"/>
      <c r="P95" s="771"/>
      <c r="Q95" s="771"/>
      <c r="R95" s="771"/>
      <c r="S95" s="771"/>
      <c r="T95" s="771"/>
      <c r="U95" s="771"/>
      <c r="V95" s="771"/>
      <c r="W95" s="771"/>
      <c r="X95" s="771"/>
      <c r="Y95" s="772"/>
      <c r="Z95" s="29"/>
      <c r="AA95" s="29"/>
      <c r="AB95" s="29"/>
      <c r="AC95" s="29"/>
      <c r="AD95" s="29"/>
      <c r="AE95" s="29"/>
      <c r="AF95" s="419"/>
      <c r="AG95" s="44"/>
      <c r="AH95" s="44"/>
      <c r="AI95" s="40" t="s">
        <v>641</v>
      </c>
      <c r="AJ95" s="44"/>
      <c r="AK95" s="44"/>
      <c r="AL95" s="44"/>
      <c r="AM95" s="44"/>
      <c r="AN95" s="44"/>
      <c r="AO95" s="44"/>
      <c r="AP95" s="44"/>
      <c r="AQ95" s="44"/>
      <c r="AR95" s="44"/>
      <c r="AS95" s="44"/>
      <c r="AT95" s="44"/>
      <c r="AU95" s="44"/>
      <c r="AV95" s="44"/>
      <c r="AW95" s="44"/>
      <c r="AX95" s="44"/>
      <c r="AY95" s="44"/>
      <c r="AZ95" s="44"/>
      <c r="BA95" s="77"/>
      <c r="BB95" s="29"/>
    </row>
    <row r="96" spans="1:54" s="99" customFormat="1" ht="14.25" customHeight="1">
      <c r="A96" s="97"/>
      <c r="B96" s="770"/>
      <c r="C96" s="771"/>
      <c r="D96" s="771"/>
      <c r="E96" s="771"/>
      <c r="F96" s="771"/>
      <c r="G96" s="771"/>
      <c r="H96" s="771"/>
      <c r="I96" s="771"/>
      <c r="J96" s="771"/>
      <c r="K96" s="771"/>
      <c r="L96" s="771"/>
      <c r="M96" s="771"/>
      <c r="N96" s="772"/>
      <c r="O96" s="770"/>
      <c r="P96" s="771"/>
      <c r="Q96" s="771"/>
      <c r="R96" s="771"/>
      <c r="S96" s="771"/>
      <c r="T96" s="771"/>
      <c r="U96" s="771"/>
      <c r="V96" s="771"/>
      <c r="W96" s="771"/>
      <c r="X96" s="771"/>
      <c r="Y96" s="772"/>
      <c r="Z96" s="102"/>
      <c r="AA96" s="102"/>
      <c r="AB96" s="102"/>
      <c r="AC96" s="102"/>
      <c r="AD96" s="102"/>
      <c r="AE96" s="102"/>
      <c r="AF96" s="119"/>
      <c r="AG96" s="113" t="s">
        <v>290</v>
      </c>
      <c r="AH96" s="125"/>
      <c r="AI96" s="125" t="s">
        <v>1037</v>
      </c>
      <c r="AJ96" s="116"/>
      <c r="AK96" s="116"/>
      <c r="AL96" s="116"/>
      <c r="AM96" s="116"/>
      <c r="AN96" s="116"/>
      <c r="AO96" s="116"/>
      <c r="AP96" s="129"/>
      <c r="AQ96" s="129"/>
      <c r="AR96" s="129"/>
      <c r="AS96" s="129"/>
      <c r="AT96" s="129"/>
      <c r="AU96" s="116"/>
      <c r="AV96" s="116"/>
      <c r="AW96" s="116"/>
      <c r="AX96" s="116"/>
      <c r="AY96" s="116"/>
      <c r="AZ96" s="116"/>
      <c r="BA96" s="117"/>
      <c r="BB96" s="97"/>
    </row>
    <row r="97" spans="1:54" s="99" customFormat="1" ht="8.25" customHeight="1">
      <c r="A97" s="412"/>
      <c r="B97" s="773"/>
      <c r="C97" s="774"/>
      <c r="D97" s="774"/>
      <c r="E97" s="774"/>
      <c r="F97" s="774"/>
      <c r="G97" s="774"/>
      <c r="H97" s="774"/>
      <c r="I97" s="774"/>
      <c r="J97" s="774"/>
      <c r="K97" s="774"/>
      <c r="L97" s="774"/>
      <c r="M97" s="774"/>
      <c r="N97" s="775"/>
      <c r="O97" s="773"/>
      <c r="P97" s="774"/>
      <c r="Q97" s="774"/>
      <c r="R97" s="774"/>
      <c r="S97" s="774"/>
      <c r="T97" s="774"/>
      <c r="U97" s="774"/>
      <c r="V97" s="774"/>
      <c r="W97" s="774"/>
      <c r="X97" s="774"/>
      <c r="Y97" s="775"/>
      <c r="Z97" s="412"/>
      <c r="AA97" s="412"/>
      <c r="AB97" s="412"/>
      <c r="AC97" s="412"/>
      <c r="AD97" s="412"/>
      <c r="AE97" s="412"/>
      <c r="AF97" s="416"/>
      <c r="AG97" s="417"/>
      <c r="AH97" s="417"/>
      <c r="AI97" s="424"/>
      <c r="AJ97" s="417"/>
      <c r="AK97" s="417"/>
      <c r="AL97" s="417"/>
      <c r="AM97" s="417"/>
      <c r="AN97" s="417"/>
      <c r="AO97" s="417"/>
      <c r="AP97" s="417"/>
      <c r="AQ97" s="417"/>
      <c r="AR97" s="417"/>
      <c r="AS97" s="417"/>
      <c r="AT97" s="417"/>
      <c r="AU97" s="417"/>
      <c r="AV97" s="417"/>
      <c r="AW97" s="417"/>
      <c r="AX97" s="417"/>
      <c r="AY97" s="417"/>
      <c r="AZ97" s="417"/>
      <c r="BA97" s="418"/>
      <c r="BB97" s="412"/>
    </row>
    <row r="98" spans="1:54" ht="8.25" customHeight="1">
      <c r="A98" s="29"/>
      <c r="B98" s="767" t="s">
        <v>41</v>
      </c>
      <c r="C98" s="768"/>
      <c r="D98" s="768"/>
      <c r="E98" s="768"/>
      <c r="F98" s="768"/>
      <c r="G98" s="768"/>
      <c r="H98" s="768"/>
      <c r="I98" s="768"/>
      <c r="J98" s="768"/>
      <c r="K98" s="768"/>
      <c r="L98" s="768"/>
      <c r="M98" s="768"/>
      <c r="N98" s="769"/>
      <c r="O98" s="767" t="s">
        <v>29</v>
      </c>
      <c r="P98" s="768"/>
      <c r="Q98" s="768"/>
      <c r="R98" s="768"/>
      <c r="S98" s="768"/>
      <c r="T98" s="768"/>
      <c r="U98" s="768"/>
      <c r="V98" s="768"/>
      <c r="W98" s="768"/>
      <c r="X98" s="768"/>
      <c r="Y98" s="769"/>
      <c r="Z98" s="29"/>
      <c r="AA98" s="29"/>
      <c r="AB98" s="29"/>
      <c r="AC98" s="29"/>
      <c r="AD98" s="29"/>
      <c r="AE98" s="29"/>
      <c r="AF98" s="64"/>
      <c r="AG98" s="65"/>
      <c r="AH98" s="65"/>
      <c r="AI98" s="65"/>
      <c r="AJ98" s="65"/>
      <c r="AK98" s="65"/>
      <c r="AL98" s="65"/>
      <c r="AM98" s="65"/>
      <c r="AN98" s="65"/>
      <c r="AO98" s="65"/>
      <c r="AP98" s="65"/>
      <c r="AQ98" s="65"/>
      <c r="AR98" s="65"/>
      <c r="AS98" s="65"/>
      <c r="AT98" s="65"/>
      <c r="AU98" s="65"/>
      <c r="AV98" s="65"/>
      <c r="AW98" s="65"/>
      <c r="AX98" s="65"/>
      <c r="AY98" s="65"/>
      <c r="AZ98" s="65"/>
      <c r="BA98" s="66"/>
      <c r="BB98" s="29"/>
    </row>
    <row r="99" spans="1:54" ht="14.25">
      <c r="A99" s="29"/>
      <c r="B99" s="770"/>
      <c r="C99" s="771"/>
      <c r="D99" s="771"/>
      <c r="E99" s="771"/>
      <c r="F99" s="771"/>
      <c r="G99" s="771"/>
      <c r="H99" s="771"/>
      <c r="I99" s="771"/>
      <c r="J99" s="771"/>
      <c r="K99" s="771"/>
      <c r="L99" s="771"/>
      <c r="M99" s="771"/>
      <c r="N99" s="772"/>
      <c r="O99" s="770"/>
      <c r="P99" s="771"/>
      <c r="Q99" s="771"/>
      <c r="R99" s="771"/>
      <c r="S99" s="771"/>
      <c r="T99" s="771"/>
      <c r="U99" s="771"/>
      <c r="V99" s="771"/>
      <c r="W99" s="771"/>
      <c r="X99" s="771"/>
      <c r="Y99" s="772"/>
      <c r="Z99" s="29"/>
      <c r="AA99" s="29"/>
      <c r="AB99" s="29"/>
      <c r="AC99" s="29"/>
      <c r="AD99" s="29"/>
      <c r="AE99" s="29"/>
      <c r="AF99" s="67"/>
      <c r="AG99" s="79" t="s">
        <v>290</v>
      </c>
      <c r="AH99" s="41"/>
      <c r="AI99" s="41" t="s">
        <v>42</v>
      </c>
      <c r="AJ99" s="41"/>
      <c r="AK99" s="41"/>
      <c r="AL99" s="41"/>
      <c r="AM99" s="41"/>
      <c r="AN99" s="41"/>
      <c r="AO99" s="41"/>
      <c r="AP99" s="45"/>
      <c r="AQ99" s="45"/>
      <c r="AR99" s="45"/>
      <c r="AS99" s="45"/>
      <c r="AT99" s="45"/>
      <c r="AU99" s="41"/>
      <c r="AV99" s="41"/>
      <c r="AW99" s="41"/>
      <c r="AX99" s="41"/>
      <c r="AY99" s="41"/>
      <c r="AZ99" s="41"/>
      <c r="BA99" s="68"/>
      <c r="BB99" s="29"/>
    </row>
    <row r="100" spans="1:54" ht="14.25" customHeight="1">
      <c r="A100" s="29"/>
      <c r="B100" s="770"/>
      <c r="C100" s="771"/>
      <c r="D100" s="771"/>
      <c r="E100" s="771"/>
      <c r="F100" s="771"/>
      <c r="G100" s="771"/>
      <c r="H100" s="771"/>
      <c r="I100" s="771"/>
      <c r="J100" s="771"/>
      <c r="K100" s="771"/>
      <c r="L100" s="771"/>
      <c r="M100" s="771"/>
      <c r="N100" s="772"/>
      <c r="O100" s="770"/>
      <c r="P100" s="771"/>
      <c r="Q100" s="771"/>
      <c r="R100" s="771"/>
      <c r="S100" s="771"/>
      <c r="T100" s="771"/>
      <c r="U100" s="771"/>
      <c r="V100" s="771"/>
      <c r="W100" s="771"/>
      <c r="X100" s="771"/>
      <c r="Y100" s="772"/>
      <c r="Z100" s="29"/>
      <c r="AA100" s="29"/>
      <c r="AB100" s="29"/>
      <c r="AC100" s="29"/>
      <c r="AD100" s="29"/>
      <c r="AE100" s="29"/>
      <c r="AF100" s="419"/>
      <c r="AG100" s="44"/>
      <c r="AH100" s="44"/>
      <c r="AI100" s="40" t="s">
        <v>643</v>
      </c>
      <c r="AJ100" s="44"/>
      <c r="AK100" s="44"/>
      <c r="AL100" s="44"/>
      <c r="AM100" s="44"/>
      <c r="AN100" s="44"/>
      <c r="AO100" s="44"/>
      <c r="AP100" s="44"/>
      <c r="AQ100" s="44"/>
      <c r="AR100" s="44"/>
      <c r="AS100" s="44"/>
      <c r="AT100" s="44"/>
      <c r="AU100" s="44"/>
      <c r="AV100" s="44"/>
      <c r="AW100" s="44"/>
      <c r="AX100" s="44"/>
      <c r="AY100" s="44"/>
      <c r="AZ100" s="44"/>
      <c r="BA100" s="77"/>
      <c r="BB100" s="29"/>
    </row>
    <row r="101" spans="1:54" s="99" customFormat="1" ht="14.25" customHeight="1">
      <c r="A101" s="97"/>
      <c r="B101" s="770"/>
      <c r="C101" s="771"/>
      <c r="D101" s="771"/>
      <c r="E101" s="771"/>
      <c r="F101" s="771"/>
      <c r="G101" s="771"/>
      <c r="H101" s="771"/>
      <c r="I101" s="771"/>
      <c r="J101" s="771"/>
      <c r="K101" s="771"/>
      <c r="L101" s="771"/>
      <c r="M101" s="771"/>
      <c r="N101" s="772"/>
      <c r="O101" s="770"/>
      <c r="P101" s="771"/>
      <c r="Q101" s="771"/>
      <c r="R101" s="771"/>
      <c r="S101" s="771"/>
      <c r="T101" s="771"/>
      <c r="U101" s="771"/>
      <c r="V101" s="771"/>
      <c r="W101" s="771"/>
      <c r="X101" s="771"/>
      <c r="Y101" s="772"/>
      <c r="Z101" s="102"/>
      <c r="AA101" s="102"/>
      <c r="AB101" s="102"/>
      <c r="AC101" s="102"/>
      <c r="AD101" s="102"/>
      <c r="AE101" s="102"/>
      <c r="AF101" s="119"/>
      <c r="AG101" s="113" t="s">
        <v>290</v>
      </c>
      <c r="AH101" s="125"/>
      <c r="AI101" s="125" t="s">
        <v>1037</v>
      </c>
      <c r="AJ101" s="125"/>
      <c r="AK101" s="116"/>
      <c r="AL101" s="116"/>
      <c r="AM101" s="116"/>
      <c r="AN101" s="116"/>
      <c r="AO101" s="116"/>
      <c r="AP101" s="129"/>
      <c r="AQ101" s="129"/>
      <c r="AR101" s="129"/>
      <c r="AS101" s="129"/>
      <c r="AT101" s="129"/>
      <c r="AU101" s="116"/>
      <c r="AV101" s="116"/>
      <c r="AW101" s="116"/>
      <c r="AX101" s="116"/>
      <c r="AY101" s="116"/>
      <c r="AZ101" s="116"/>
      <c r="BA101" s="117"/>
      <c r="BB101" s="97"/>
    </row>
    <row r="102" spans="1:54" s="99" customFormat="1" ht="8.25" customHeight="1">
      <c r="A102" s="412"/>
      <c r="B102" s="773"/>
      <c r="C102" s="774"/>
      <c r="D102" s="774"/>
      <c r="E102" s="774"/>
      <c r="F102" s="774"/>
      <c r="G102" s="774"/>
      <c r="H102" s="774"/>
      <c r="I102" s="774"/>
      <c r="J102" s="774"/>
      <c r="K102" s="774"/>
      <c r="L102" s="774"/>
      <c r="M102" s="774"/>
      <c r="N102" s="775"/>
      <c r="O102" s="773"/>
      <c r="P102" s="774"/>
      <c r="Q102" s="774"/>
      <c r="R102" s="774"/>
      <c r="S102" s="774"/>
      <c r="T102" s="774"/>
      <c r="U102" s="774"/>
      <c r="V102" s="774"/>
      <c r="W102" s="774"/>
      <c r="X102" s="774"/>
      <c r="Y102" s="775"/>
      <c r="Z102" s="412"/>
      <c r="AA102" s="412"/>
      <c r="AB102" s="412"/>
      <c r="AC102" s="412"/>
      <c r="AD102" s="412"/>
      <c r="AE102" s="412"/>
      <c r="AF102" s="416"/>
      <c r="AG102" s="417"/>
      <c r="AH102" s="417"/>
      <c r="AI102" s="424"/>
      <c r="AJ102" s="417"/>
      <c r="AK102" s="417"/>
      <c r="AL102" s="417"/>
      <c r="AM102" s="417"/>
      <c r="AN102" s="417"/>
      <c r="AO102" s="417"/>
      <c r="AP102" s="417"/>
      <c r="AQ102" s="417"/>
      <c r="AR102" s="417"/>
      <c r="AS102" s="417"/>
      <c r="AT102" s="417"/>
      <c r="AU102" s="417"/>
      <c r="AV102" s="417"/>
      <c r="AW102" s="417"/>
      <c r="AX102" s="417"/>
      <c r="AY102" s="417"/>
      <c r="AZ102" s="417"/>
      <c r="BA102" s="418"/>
      <c r="BB102" s="412"/>
    </row>
    <row r="103" spans="1:54" ht="8.25" customHeight="1">
      <c r="A103" s="29"/>
      <c r="B103" s="789" t="s">
        <v>294</v>
      </c>
      <c r="C103" s="790"/>
      <c r="D103" s="790"/>
      <c r="E103" s="790"/>
      <c r="F103" s="790"/>
      <c r="G103" s="790"/>
      <c r="H103" s="790"/>
      <c r="I103" s="790"/>
      <c r="J103" s="790"/>
      <c r="K103" s="790"/>
      <c r="L103" s="790"/>
      <c r="M103" s="790"/>
      <c r="N103" s="791"/>
      <c r="O103" s="767" t="s">
        <v>33</v>
      </c>
      <c r="P103" s="768"/>
      <c r="Q103" s="768"/>
      <c r="R103" s="768"/>
      <c r="S103" s="768"/>
      <c r="T103" s="768"/>
      <c r="U103" s="768"/>
      <c r="V103" s="768"/>
      <c r="W103" s="768"/>
      <c r="X103" s="768"/>
      <c r="Y103" s="769"/>
      <c r="Z103" s="29"/>
      <c r="AA103" s="29"/>
      <c r="AB103" s="29"/>
      <c r="AC103" s="29"/>
      <c r="AD103" s="29"/>
      <c r="AE103" s="29"/>
      <c r="AF103" s="64"/>
      <c r="AG103" s="65"/>
      <c r="AH103" s="65"/>
      <c r="AI103" s="65"/>
      <c r="AJ103" s="65"/>
      <c r="AK103" s="65"/>
      <c r="AL103" s="65"/>
      <c r="AM103" s="65"/>
      <c r="AN103" s="65"/>
      <c r="AO103" s="65"/>
      <c r="AP103" s="65"/>
      <c r="AQ103" s="65"/>
      <c r="AR103" s="65"/>
      <c r="AS103" s="65"/>
      <c r="AT103" s="65"/>
      <c r="AU103" s="65"/>
      <c r="AV103" s="65"/>
      <c r="AW103" s="65"/>
      <c r="AX103" s="65"/>
      <c r="AY103" s="65"/>
      <c r="AZ103" s="65"/>
      <c r="BA103" s="66"/>
      <c r="BB103" s="29"/>
    </row>
    <row r="104" spans="1:54" ht="14.25">
      <c r="A104" s="29"/>
      <c r="B104" s="792"/>
      <c r="C104" s="793"/>
      <c r="D104" s="793"/>
      <c r="E104" s="793"/>
      <c r="F104" s="793"/>
      <c r="G104" s="793"/>
      <c r="H104" s="793"/>
      <c r="I104" s="793"/>
      <c r="J104" s="793"/>
      <c r="K104" s="793"/>
      <c r="L104" s="793"/>
      <c r="M104" s="793"/>
      <c r="N104" s="794"/>
      <c r="O104" s="770"/>
      <c r="P104" s="771"/>
      <c r="Q104" s="771"/>
      <c r="R104" s="771"/>
      <c r="S104" s="771"/>
      <c r="T104" s="771"/>
      <c r="U104" s="771"/>
      <c r="V104" s="771"/>
      <c r="W104" s="771"/>
      <c r="X104" s="771"/>
      <c r="Y104" s="772"/>
      <c r="Z104" s="29"/>
      <c r="AA104" s="29"/>
      <c r="AB104" s="29"/>
      <c r="AC104" s="29"/>
      <c r="AD104" s="29"/>
      <c r="AE104" s="29"/>
      <c r="AF104" s="67"/>
      <c r="AG104" s="426" t="s">
        <v>290</v>
      </c>
      <c r="AH104" s="41"/>
      <c r="AI104" s="41" t="s">
        <v>36</v>
      </c>
      <c r="AJ104" s="41"/>
      <c r="AK104" s="41"/>
      <c r="AL104" s="41"/>
      <c r="AM104" s="41"/>
      <c r="AN104" s="41"/>
      <c r="AO104" s="41"/>
      <c r="AP104" s="820"/>
      <c r="AQ104" s="820"/>
      <c r="AR104" s="820"/>
      <c r="AS104" s="820"/>
      <c r="AT104" s="820"/>
      <c r="AU104" s="41"/>
      <c r="AV104" s="41"/>
      <c r="AW104" s="41"/>
      <c r="AX104" s="41"/>
      <c r="AY104" s="41"/>
      <c r="AZ104" s="41"/>
      <c r="BA104" s="68"/>
      <c r="BB104" s="29"/>
    </row>
    <row r="105" spans="1:54" ht="14.25">
      <c r="A105" s="29"/>
      <c r="B105" s="792"/>
      <c r="C105" s="793"/>
      <c r="D105" s="793"/>
      <c r="E105" s="793"/>
      <c r="F105" s="793"/>
      <c r="G105" s="793"/>
      <c r="H105" s="793"/>
      <c r="I105" s="793"/>
      <c r="J105" s="793"/>
      <c r="K105" s="793"/>
      <c r="L105" s="793"/>
      <c r="M105" s="793"/>
      <c r="N105" s="794"/>
      <c r="O105" s="770"/>
      <c r="P105" s="771"/>
      <c r="Q105" s="771"/>
      <c r="R105" s="771"/>
      <c r="S105" s="771"/>
      <c r="T105" s="771"/>
      <c r="U105" s="771"/>
      <c r="V105" s="771"/>
      <c r="W105" s="771"/>
      <c r="X105" s="771"/>
      <c r="Y105" s="772"/>
      <c r="Z105" s="29"/>
      <c r="AA105" s="29"/>
      <c r="AB105" s="29"/>
      <c r="AC105" s="29"/>
      <c r="AD105" s="29"/>
      <c r="AE105" s="29"/>
      <c r="AF105" s="67"/>
      <c r="AG105" s="41" t="s">
        <v>43</v>
      </c>
      <c r="AH105" s="41"/>
      <c r="AI105" s="41"/>
      <c r="AJ105" s="41"/>
      <c r="AK105" s="41"/>
      <c r="AL105" s="41" t="s">
        <v>37</v>
      </c>
      <c r="AM105" s="821"/>
      <c r="AN105" s="821"/>
      <c r="AO105" s="821"/>
      <c r="AP105" s="821"/>
      <c r="AQ105" s="821"/>
      <c r="AR105" s="821"/>
      <c r="AS105" s="821"/>
      <c r="AT105" s="821"/>
      <c r="AU105" s="821"/>
      <c r="AV105" s="821"/>
      <c r="AW105" s="821"/>
      <c r="AX105" s="821"/>
      <c r="AY105" s="821"/>
      <c r="AZ105" s="821"/>
      <c r="BA105" s="68" t="s">
        <v>35</v>
      </c>
      <c r="BB105" s="29"/>
    </row>
    <row r="106" spans="1:54" ht="14.25" customHeight="1">
      <c r="A106" s="29"/>
      <c r="B106" s="792"/>
      <c r="C106" s="793"/>
      <c r="D106" s="793"/>
      <c r="E106" s="793"/>
      <c r="F106" s="793"/>
      <c r="G106" s="793"/>
      <c r="H106" s="793"/>
      <c r="I106" s="793"/>
      <c r="J106" s="793"/>
      <c r="K106" s="793"/>
      <c r="L106" s="793"/>
      <c r="M106" s="793"/>
      <c r="N106" s="794"/>
      <c r="O106" s="770"/>
      <c r="P106" s="771"/>
      <c r="Q106" s="771"/>
      <c r="R106" s="771"/>
      <c r="S106" s="771"/>
      <c r="T106" s="771"/>
      <c r="U106" s="771"/>
      <c r="V106" s="771"/>
      <c r="W106" s="771"/>
      <c r="X106" s="771"/>
      <c r="Y106" s="772"/>
      <c r="Z106" s="29"/>
      <c r="AA106" s="29"/>
      <c r="AB106" s="29"/>
      <c r="AC106" s="29"/>
      <c r="AD106" s="29"/>
      <c r="AE106" s="29"/>
      <c r="AF106" s="67"/>
      <c r="AG106" s="44" t="s">
        <v>44</v>
      </c>
      <c r="AH106" s="41"/>
      <c r="AI106" s="41"/>
      <c r="AJ106" s="41"/>
      <c r="AK106" s="41"/>
      <c r="AL106" s="41"/>
      <c r="AM106" s="41"/>
      <c r="AN106" s="41"/>
      <c r="AO106" s="41"/>
      <c r="AP106" s="41"/>
      <c r="AQ106" s="41"/>
      <c r="AR106" s="41"/>
      <c r="AS106" s="41"/>
      <c r="AT106" s="41"/>
      <c r="AU106" s="41"/>
      <c r="AV106" s="41"/>
      <c r="AW106" s="41"/>
      <c r="AX106" s="41"/>
      <c r="AY106" s="41"/>
      <c r="AZ106" s="41"/>
      <c r="BA106" s="68"/>
      <c r="BB106" s="29"/>
    </row>
    <row r="107" spans="1:54" s="99" customFormat="1" ht="14.25" customHeight="1">
      <c r="A107" s="97"/>
      <c r="B107" s="792"/>
      <c r="C107" s="793"/>
      <c r="D107" s="793"/>
      <c r="E107" s="793"/>
      <c r="F107" s="793"/>
      <c r="G107" s="793"/>
      <c r="H107" s="793"/>
      <c r="I107" s="793"/>
      <c r="J107" s="793"/>
      <c r="K107" s="793"/>
      <c r="L107" s="793"/>
      <c r="M107" s="793"/>
      <c r="N107" s="794"/>
      <c r="O107" s="770"/>
      <c r="P107" s="771"/>
      <c r="Q107" s="771"/>
      <c r="R107" s="771"/>
      <c r="S107" s="771"/>
      <c r="T107" s="771"/>
      <c r="U107" s="771"/>
      <c r="V107" s="771"/>
      <c r="W107" s="771"/>
      <c r="X107" s="771"/>
      <c r="Y107" s="772"/>
      <c r="Z107" s="102"/>
      <c r="AA107" s="102"/>
      <c r="AB107" s="102"/>
      <c r="AC107" s="102"/>
      <c r="AD107" s="102"/>
      <c r="AE107" s="102"/>
      <c r="AF107" s="119"/>
      <c r="AG107" s="113" t="s">
        <v>290</v>
      </c>
      <c r="AH107" s="125"/>
      <c r="AI107" s="125" t="s">
        <v>324</v>
      </c>
      <c r="AJ107" s="125"/>
      <c r="AK107" s="116"/>
      <c r="AL107" s="116"/>
      <c r="AM107" s="116"/>
      <c r="AN107" s="116"/>
      <c r="AO107" s="116"/>
      <c r="AP107" s="129"/>
      <c r="AQ107" s="129"/>
      <c r="AR107" s="129"/>
      <c r="AS107" s="129"/>
      <c r="AT107" s="129"/>
      <c r="AU107" s="116"/>
      <c r="AV107" s="116"/>
      <c r="AW107" s="116"/>
      <c r="AX107" s="116"/>
      <c r="AY107" s="116"/>
      <c r="AZ107" s="116"/>
      <c r="BA107" s="117"/>
      <c r="BB107" s="97"/>
    </row>
    <row r="108" spans="1:54" s="99" customFormat="1" ht="8.25" customHeight="1">
      <c r="A108" s="412"/>
      <c r="B108" s="795"/>
      <c r="C108" s="796"/>
      <c r="D108" s="796"/>
      <c r="E108" s="796"/>
      <c r="F108" s="796"/>
      <c r="G108" s="796"/>
      <c r="H108" s="796"/>
      <c r="I108" s="796"/>
      <c r="J108" s="796"/>
      <c r="K108" s="796"/>
      <c r="L108" s="796"/>
      <c r="M108" s="796"/>
      <c r="N108" s="797"/>
      <c r="O108" s="773"/>
      <c r="P108" s="774"/>
      <c r="Q108" s="774"/>
      <c r="R108" s="774"/>
      <c r="S108" s="774"/>
      <c r="T108" s="774"/>
      <c r="U108" s="774"/>
      <c r="V108" s="774"/>
      <c r="W108" s="774"/>
      <c r="X108" s="774"/>
      <c r="Y108" s="775"/>
      <c r="Z108" s="412"/>
      <c r="AA108" s="412"/>
      <c r="AB108" s="412"/>
      <c r="AC108" s="412"/>
      <c r="AD108" s="412"/>
      <c r="AE108" s="412"/>
      <c r="AF108" s="413"/>
      <c r="AG108" s="417"/>
      <c r="AH108" s="414"/>
      <c r="AI108" s="414"/>
      <c r="AJ108" s="414"/>
      <c r="AK108" s="414"/>
      <c r="AL108" s="414"/>
      <c r="AM108" s="414"/>
      <c r="AN108" s="414"/>
      <c r="AO108" s="414"/>
      <c r="AP108" s="414"/>
      <c r="AQ108" s="414"/>
      <c r="AR108" s="414"/>
      <c r="AS108" s="414"/>
      <c r="AT108" s="414"/>
      <c r="AU108" s="414"/>
      <c r="AV108" s="414"/>
      <c r="AW108" s="414"/>
      <c r="AX108" s="414"/>
      <c r="AY108" s="414"/>
      <c r="AZ108" s="414"/>
      <c r="BA108" s="415"/>
      <c r="BB108" s="412"/>
    </row>
    <row r="109" spans="1:54"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29"/>
      <c r="AH109" s="29"/>
      <c r="AI109" s="29"/>
      <c r="AJ109" s="29"/>
      <c r="AK109" s="5"/>
      <c r="AL109" s="5"/>
      <c r="AM109" s="5"/>
      <c r="AN109" s="5"/>
      <c r="AO109" s="5"/>
      <c r="AP109" s="5"/>
      <c r="AQ109" s="5"/>
      <c r="AR109" s="5"/>
      <c r="AS109" s="5"/>
      <c r="AT109" s="5"/>
      <c r="AU109" s="5"/>
      <c r="AV109" s="5"/>
      <c r="AW109" s="5"/>
      <c r="AX109" s="5"/>
      <c r="AY109" s="5"/>
      <c r="AZ109" s="5"/>
      <c r="BA109" s="5"/>
      <c r="BB109" s="5"/>
    </row>
    <row r="110" spans="1:54" s="99" customFormat="1" ht="18.75" customHeight="1">
      <c r="A110" s="97"/>
      <c r="B110" s="758" t="s">
        <v>248</v>
      </c>
      <c r="C110" s="758"/>
      <c r="D110" s="758"/>
      <c r="E110" s="758"/>
      <c r="F110" s="758"/>
      <c r="G110" s="758"/>
      <c r="H110" s="758"/>
      <c r="I110" s="758"/>
      <c r="J110" s="758"/>
      <c r="K110" s="758"/>
      <c r="L110" s="758"/>
      <c r="M110" s="758"/>
      <c r="N110" s="758"/>
      <c r="O110" s="758"/>
      <c r="P110" s="758"/>
      <c r="Q110" s="758"/>
      <c r="R110" s="758"/>
      <c r="S110" s="758"/>
      <c r="T110" s="758"/>
      <c r="U110" s="758"/>
      <c r="V110" s="758"/>
      <c r="W110" s="217"/>
      <c r="X110" s="217"/>
      <c r="Y110" s="217"/>
      <c r="Z110" s="217"/>
      <c r="AA110" s="21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row>
    <row r="111" spans="1:54" s="99" customFormat="1" ht="8.25" customHeight="1">
      <c r="A111" s="97"/>
      <c r="B111" s="106"/>
      <c r="C111" s="104"/>
      <c r="D111" s="217"/>
      <c r="E111" s="217"/>
      <c r="F111" s="217"/>
      <c r="G111" s="217"/>
      <c r="H111" s="217"/>
      <c r="I111" s="217"/>
      <c r="J111" s="217"/>
      <c r="K111" s="217"/>
      <c r="L111" s="217"/>
      <c r="M111" s="104"/>
      <c r="N111" s="217"/>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97"/>
    </row>
    <row r="112" spans="1:54" s="99" customFormat="1" ht="32.25" customHeight="1">
      <c r="A112" s="97"/>
      <c r="B112" s="776" t="s">
        <v>3</v>
      </c>
      <c r="C112" s="776"/>
      <c r="D112" s="776"/>
      <c r="E112" s="776"/>
      <c r="F112" s="776"/>
      <c r="G112" s="776"/>
      <c r="H112" s="776"/>
      <c r="I112" s="776"/>
      <c r="J112" s="776"/>
      <c r="K112" s="776"/>
      <c r="L112" s="776"/>
      <c r="M112" s="776"/>
      <c r="N112" s="776"/>
      <c r="O112" s="776" t="s">
        <v>4</v>
      </c>
      <c r="P112" s="776"/>
      <c r="Q112" s="776"/>
      <c r="R112" s="776"/>
      <c r="S112" s="776"/>
      <c r="T112" s="776"/>
      <c r="U112" s="776"/>
      <c r="V112" s="776"/>
      <c r="W112" s="776"/>
      <c r="X112" s="776"/>
      <c r="Y112" s="776"/>
      <c r="Z112" s="217"/>
      <c r="AA112" s="217"/>
      <c r="AB112" s="217"/>
      <c r="AC112" s="217"/>
      <c r="AD112" s="217"/>
      <c r="AE112" s="217"/>
      <c r="AF112" s="777" t="s">
        <v>5</v>
      </c>
      <c r="AG112" s="778"/>
      <c r="AH112" s="778"/>
      <c r="AI112" s="778"/>
      <c r="AJ112" s="778"/>
      <c r="AK112" s="778"/>
      <c r="AL112" s="778"/>
      <c r="AM112" s="778"/>
      <c r="AN112" s="778"/>
      <c r="AO112" s="778"/>
      <c r="AP112" s="778"/>
      <c r="AQ112" s="778"/>
      <c r="AR112" s="778"/>
      <c r="AS112" s="778"/>
      <c r="AT112" s="778"/>
      <c r="AU112" s="778"/>
      <c r="AV112" s="778"/>
      <c r="AW112" s="778"/>
      <c r="AX112" s="778"/>
      <c r="AY112" s="778"/>
      <c r="AZ112" s="778"/>
      <c r="BA112" s="779"/>
      <c r="BB112" s="102"/>
    </row>
    <row r="113" spans="1:54" s="99" customFormat="1" ht="8.25" customHeight="1">
      <c r="A113" s="97"/>
      <c r="B113" s="757" t="s">
        <v>239</v>
      </c>
      <c r="C113" s="757"/>
      <c r="D113" s="757"/>
      <c r="E113" s="757"/>
      <c r="F113" s="757"/>
      <c r="G113" s="757"/>
      <c r="H113" s="757"/>
      <c r="I113" s="757"/>
      <c r="J113" s="757"/>
      <c r="K113" s="757"/>
      <c r="L113" s="757"/>
      <c r="M113" s="757"/>
      <c r="N113" s="757"/>
      <c r="O113" s="757" t="s">
        <v>228</v>
      </c>
      <c r="P113" s="757"/>
      <c r="Q113" s="757"/>
      <c r="R113" s="757"/>
      <c r="S113" s="757"/>
      <c r="T113" s="757"/>
      <c r="U113" s="757"/>
      <c r="V113" s="757"/>
      <c r="W113" s="757"/>
      <c r="X113" s="757"/>
      <c r="Y113" s="757"/>
      <c r="Z113" s="97"/>
      <c r="AA113" s="97"/>
      <c r="AB113" s="97"/>
      <c r="AC113" s="97"/>
      <c r="AD113" s="97"/>
      <c r="AE113" s="97"/>
      <c r="AF113" s="123"/>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30"/>
      <c r="BB113" s="97"/>
    </row>
    <row r="114" spans="1:54" s="99" customFormat="1" ht="14.25" customHeight="1">
      <c r="A114" s="97"/>
      <c r="B114" s="757"/>
      <c r="C114" s="757"/>
      <c r="D114" s="757"/>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97"/>
      <c r="AA114" s="97"/>
      <c r="AB114" s="97"/>
      <c r="AC114" s="97"/>
      <c r="AD114" s="97"/>
      <c r="AE114" s="97"/>
      <c r="AF114" s="119"/>
      <c r="AG114" s="113" t="s">
        <v>290</v>
      </c>
      <c r="AH114" s="116"/>
      <c r="AI114" s="116" t="s">
        <v>229</v>
      </c>
      <c r="AJ114" s="116"/>
      <c r="AK114" s="116"/>
      <c r="AL114" s="116"/>
      <c r="AM114" s="129"/>
      <c r="AN114" s="116"/>
      <c r="AO114" s="116" t="s">
        <v>224</v>
      </c>
      <c r="AP114" s="129"/>
      <c r="AQ114" s="116"/>
      <c r="AR114" s="116"/>
      <c r="AS114" s="116"/>
      <c r="AT114" s="116" t="s">
        <v>305</v>
      </c>
      <c r="AU114" s="729"/>
      <c r="AV114" s="729"/>
      <c r="AW114" s="729"/>
      <c r="AX114" s="116" t="s">
        <v>310</v>
      </c>
      <c r="AY114" s="216" t="s">
        <v>939</v>
      </c>
      <c r="AZ114" s="116"/>
      <c r="BA114" s="132"/>
      <c r="BB114" s="97"/>
    </row>
    <row r="115" spans="1:54" s="99" customFormat="1" ht="14.25" customHeight="1">
      <c r="A115" s="97"/>
      <c r="B115" s="757"/>
      <c r="C115" s="757"/>
      <c r="D115" s="757"/>
      <c r="E115" s="757"/>
      <c r="F115" s="757"/>
      <c r="G115" s="757"/>
      <c r="H115" s="757"/>
      <c r="I115" s="757"/>
      <c r="J115" s="757"/>
      <c r="K115" s="757"/>
      <c r="L115" s="757"/>
      <c r="M115" s="757"/>
      <c r="N115" s="757"/>
      <c r="O115" s="757"/>
      <c r="P115" s="757"/>
      <c r="Q115" s="757"/>
      <c r="R115" s="757"/>
      <c r="S115" s="757"/>
      <c r="T115" s="757"/>
      <c r="U115" s="757"/>
      <c r="V115" s="757"/>
      <c r="W115" s="757"/>
      <c r="X115" s="757"/>
      <c r="Y115" s="757"/>
      <c r="Z115" s="97"/>
      <c r="AA115" s="97"/>
      <c r="AB115" s="97"/>
      <c r="AC115" s="97"/>
      <c r="AD115" s="97"/>
      <c r="AE115" s="97"/>
      <c r="AF115" s="119"/>
      <c r="AG115" s="229" t="s">
        <v>644</v>
      </c>
      <c r="AH115" s="116"/>
      <c r="AI115" s="116"/>
      <c r="AJ115" s="116"/>
      <c r="AK115" s="116"/>
      <c r="AL115" s="116"/>
      <c r="AM115" s="129"/>
      <c r="AN115" s="116"/>
      <c r="AO115" s="116"/>
      <c r="AP115" s="129"/>
      <c r="AQ115" s="116"/>
      <c r="AR115" s="116"/>
      <c r="AS115" s="116"/>
      <c r="AT115" s="116"/>
      <c r="AU115" s="215"/>
      <c r="AV115" s="215"/>
      <c r="AW115" s="215"/>
      <c r="AX115" s="116"/>
      <c r="AY115" s="216"/>
      <c r="AZ115" s="116"/>
      <c r="BA115" s="132"/>
      <c r="BB115" s="97"/>
    </row>
    <row r="116" spans="1:54" s="99" customFormat="1" ht="8.25" customHeight="1">
      <c r="A116" s="97"/>
      <c r="B116" s="757"/>
      <c r="C116" s="757"/>
      <c r="D116" s="757"/>
      <c r="E116" s="757"/>
      <c r="F116" s="757"/>
      <c r="G116" s="757"/>
      <c r="H116" s="757"/>
      <c r="I116" s="757"/>
      <c r="J116" s="757"/>
      <c r="K116" s="757"/>
      <c r="L116" s="757"/>
      <c r="M116" s="757"/>
      <c r="N116" s="757"/>
      <c r="O116" s="757"/>
      <c r="P116" s="757"/>
      <c r="Q116" s="757"/>
      <c r="R116" s="757"/>
      <c r="S116" s="757"/>
      <c r="T116" s="757"/>
      <c r="U116" s="757"/>
      <c r="V116" s="757"/>
      <c r="W116" s="757"/>
      <c r="X116" s="757"/>
      <c r="Y116" s="757"/>
      <c r="Z116" s="97"/>
      <c r="AA116" s="97"/>
      <c r="AB116" s="97"/>
      <c r="AC116" s="97"/>
      <c r="AD116" s="97"/>
      <c r="AE116" s="97"/>
      <c r="AF116" s="119"/>
      <c r="AG116" s="135"/>
      <c r="AH116" s="116"/>
      <c r="AI116" s="136"/>
      <c r="AJ116" s="116"/>
      <c r="AK116" s="116"/>
      <c r="AL116" s="116"/>
      <c r="AM116" s="116"/>
      <c r="AN116" s="116"/>
      <c r="AO116" s="116"/>
      <c r="AP116" s="129"/>
      <c r="AQ116" s="129"/>
      <c r="AR116" s="129"/>
      <c r="AS116" s="129"/>
      <c r="AT116" s="129"/>
      <c r="AU116" s="116"/>
      <c r="AV116" s="116"/>
      <c r="AW116" s="116"/>
      <c r="AX116" s="116"/>
      <c r="AY116" s="116"/>
      <c r="AZ116" s="116"/>
      <c r="BA116" s="132"/>
      <c r="BB116" s="97"/>
    </row>
    <row r="117" spans="1:54" s="99" customFormat="1" ht="14.25" customHeight="1">
      <c r="A117" s="97"/>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757"/>
      <c r="Z117" s="97"/>
      <c r="AA117" s="97"/>
      <c r="AB117" s="97"/>
      <c r="AC117" s="97"/>
      <c r="AD117" s="97"/>
      <c r="AE117" s="97"/>
      <c r="AF117" s="119"/>
      <c r="AG117" s="113" t="s">
        <v>290</v>
      </c>
      <c r="AH117" s="116"/>
      <c r="AI117" s="116" t="s">
        <v>328</v>
      </c>
      <c r="AJ117" s="116"/>
      <c r="AK117" s="116"/>
      <c r="AL117" s="116"/>
      <c r="AM117" s="116"/>
      <c r="AN117" s="116"/>
      <c r="AO117" s="116"/>
      <c r="AP117" s="129"/>
      <c r="AQ117" s="129"/>
      <c r="AR117" s="129"/>
      <c r="AS117" s="129"/>
      <c r="AT117" s="129"/>
      <c r="AU117" s="116"/>
      <c r="AV117" s="116"/>
      <c r="AW117" s="116"/>
      <c r="AX117" s="116"/>
      <c r="AY117" s="116"/>
      <c r="AZ117" s="116"/>
      <c r="BA117" s="132"/>
      <c r="BB117" s="97"/>
    </row>
    <row r="118" spans="1:54" s="99" customFormat="1" ht="14.25" customHeight="1">
      <c r="A118" s="97"/>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97"/>
      <c r="AA118" s="97"/>
      <c r="AB118" s="97"/>
      <c r="AC118" s="97"/>
      <c r="AD118" s="97"/>
      <c r="AE118" s="97"/>
      <c r="AF118" s="120"/>
      <c r="AG118" s="230"/>
      <c r="AH118" s="121"/>
      <c r="AI118" s="137"/>
      <c r="AJ118" s="121"/>
      <c r="AK118" s="121"/>
      <c r="AL118" s="121"/>
      <c r="AM118" s="121"/>
      <c r="AN118" s="121"/>
      <c r="AO118" s="121"/>
      <c r="AP118" s="138"/>
      <c r="AQ118" s="138"/>
      <c r="AR118" s="138"/>
      <c r="AS118" s="138"/>
      <c r="AT118" s="138"/>
      <c r="AU118" s="121"/>
      <c r="AV118" s="121"/>
      <c r="AW118" s="121"/>
      <c r="AX118" s="121"/>
      <c r="AY118" s="121"/>
      <c r="AZ118" s="121"/>
      <c r="BA118" s="139"/>
      <c r="BB118" s="97"/>
    </row>
    <row r="119" spans="1:54" s="99" customFormat="1" ht="8.25" customHeight="1">
      <c r="A119" s="97"/>
      <c r="B119" s="757" t="s">
        <v>940</v>
      </c>
      <c r="C119" s="757"/>
      <c r="D119" s="757"/>
      <c r="E119" s="757"/>
      <c r="F119" s="757"/>
      <c r="G119" s="757"/>
      <c r="H119" s="757"/>
      <c r="I119" s="757"/>
      <c r="J119" s="757"/>
      <c r="K119" s="757"/>
      <c r="L119" s="757"/>
      <c r="M119" s="757"/>
      <c r="N119" s="757"/>
      <c r="O119" s="757" t="s">
        <v>241</v>
      </c>
      <c r="P119" s="757"/>
      <c r="Q119" s="757"/>
      <c r="R119" s="757"/>
      <c r="S119" s="757"/>
      <c r="T119" s="757"/>
      <c r="U119" s="757"/>
      <c r="V119" s="757"/>
      <c r="W119" s="757"/>
      <c r="X119" s="757"/>
      <c r="Y119" s="757"/>
      <c r="Z119" s="97"/>
      <c r="AA119" s="97"/>
      <c r="AB119" s="97"/>
      <c r="AC119" s="97"/>
      <c r="AD119" s="97"/>
      <c r="AE119" s="97"/>
      <c r="AF119" s="123"/>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30"/>
      <c r="BB119" s="97"/>
    </row>
    <row r="120" spans="1:57" s="99" customFormat="1" ht="14.25">
      <c r="A120" s="97"/>
      <c r="B120" s="757"/>
      <c r="C120" s="757"/>
      <c r="D120" s="757"/>
      <c r="E120" s="757"/>
      <c r="F120" s="757"/>
      <c r="G120" s="757"/>
      <c r="H120" s="757"/>
      <c r="I120" s="757"/>
      <c r="J120" s="757"/>
      <c r="K120" s="757"/>
      <c r="L120" s="757"/>
      <c r="M120" s="757"/>
      <c r="N120" s="757"/>
      <c r="O120" s="757"/>
      <c r="P120" s="757"/>
      <c r="Q120" s="757"/>
      <c r="R120" s="757"/>
      <c r="S120" s="757"/>
      <c r="T120" s="757"/>
      <c r="U120" s="757"/>
      <c r="V120" s="757"/>
      <c r="W120" s="757"/>
      <c r="X120" s="757"/>
      <c r="Y120" s="757"/>
      <c r="Z120" s="97"/>
      <c r="AA120" s="97"/>
      <c r="AB120" s="97"/>
      <c r="AC120" s="97"/>
      <c r="AD120" s="97"/>
      <c r="AE120" s="97"/>
      <c r="AF120" s="119"/>
      <c r="AG120" s="113" t="s">
        <v>290</v>
      </c>
      <c r="AH120" s="116"/>
      <c r="AI120" s="116" t="s">
        <v>240</v>
      </c>
      <c r="AJ120" s="116"/>
      <c r="AK120" s="116"/>
      <c r="AL120" s="116"/>
      <c r="AM120" s="129"/>
      <c r="AN120" s="116"/>
      <c r="AO120" s="129"/>
      <c r="AP120" s="129"/>
      <c r="AQ120" s="129"/>
      <c r="AR120" s="129"/>
      <c r="AS120" s="116"/>
      <c r="AT120" s="129"/>
      <c r="AU120" s="129"/>
      <c r="AV120" s="129"/>
      <c r="AW120" s="116"/>
      <c r="AX120" s="216"/>
      <c r="AY120" s="116"/>
      <c r="AZ120" s="116"/>
      <c r="BA120" s="132"/>
      <c r="BB120" s="97"/>
      <c r="BE120" s="133"/>
    </row>
    <row r="121" spans="1:57" s="99" customFormat="1" ht="14.25">
      <c r="A121" s="97"/>
      <c r="B121" s="757"/>
      <c r="C121" s="757"/>
      <c r="D121" s="757"/>
      <c r="E121" s="757"/>
      <c r="F121" s="757"/>
      <c r="G121" s="757"/>
      <c r="H121" s="757"/>
      <c r="I121" s="757"/>
      <c r="J121" s="757"/>
      <c r="K121" s="757"/>
      <c r="L121" s="757"/>
      <c r="M121" s="757"/>
      <c r="N121" s="757"/>
      <c r="O121" s="757"/>
      <c r="P121" s="757"/>
      <c r="Q121" s="757"/>
      <c r="R121" s="757"/>
      <c r="S121" s="757"/>
      <c r="T121" s="757"/>
      <c r="U121" s="757"/>
      <c r="V121" s="757"/>
      <c r="W121" s="757"/>
      <c r="X121" s="757"/>
      <c r="Y121" s="757"/>
      <c r="Z121" s="97"/>
      <c r="AA121" s="97"/>
      <c r="AB121" s="97"/>
      <c r="AC121" s="97"/>
      <c r="AD121" s="97"/>
      <c r="AE121" s="97"/>
      <c r="AF121" s="119"/>
      <c r="AG121" s="113"/>
      <c r="AH121" s="116"/>
      <c r="AI121" s="116"/>
      <c r="AJ121" s="116"/>
      <c r="AK121" s="116"/>
      <c r="AL121" s="116"/>
      <c r="AM121" s="129"/>
      <c r="AN121" s="116"/>
      <c r="AO121" s="129"/>
      <c r="AP121" s="129"/>
      <c r="AQ121" s="129"/>
      <c r="AR121" s="129"/>
      <c r="AS121" s="116"/>
      <c r="AT121" s="129"/>
      <c r="AU121" s="129"/>
      <c r="AV121" s="129"/>
      <c r="AW121" s="116"/>
      <c r="AX121" s="400"/>
      <c r="AY121" s="116"/>
      <c r="AZ121" s="116"/>
      <c r="BA121" s="132"/>
      <c r="BB121" s="97"/>
      <c r="BE121" s="133"/>
    </row>
    <row r="122" spans="1:57" s="99" customFormat="1" ht="14.25">
      <c r="A122" s="97"/>
      <c r="B122" s="757"/>
      <c r="C122" s="757"/>
      <c r="D122" s="757"/>
      <c r="E122" s="757"/>
      <c r="F122" s="757"/>
      <c r="G122" s="757"/>
      <c r="H122" s="757"/>
      <c r="I122" s="757"/>
      <c r="J122" s="757"/>
      <c r="K122" s="757"/>
      <c r="L122" s="757"/>
      <c r="M122" s="757"/>
      <c r="N122" s="757"/>
      <c r="O122" s="757"/>
      <c r="P122" s="757"/>
      <c r="Q122" s="757"/>
      <c r="R122" s="757"/>
      <c r="S122" s="757"/>
      <c r="T122" s="757"/>
      <c r="U122" s="757"/>
      <c r="V122" s="757"/>
      <c r="W122" s="757"/>
      <c r="X122" s="757"/>
      <c r="Y122" s="757"/>
      <c r="Z122" s="97"/>
      <c r="AA122" s="97"/>
      <c r="AB122" s="97"/>
      <c r="AC122" s="97"/>
      <c r="AD122" s="97"/>
      <c r="AE122" s="97"/>
      <c r="AF122" s="119"/>
      <c r="AG122" s="25" t="s">
        <v>290</v>
      </c>
      <c r="AH122" s="427"/>
      <c r="AI122" s="428" t="s">
        <v>1010</v>
      </c>
      <c r="AJ122" s="125"/>
      <c r="AK122" s="116"/>
      <c r="AL122" s="116"/>
      <c r="AM122" s="129"/>
      <c r="AN122" s="116"/>
      <c r="AO122" s="129"/>
      <c r="AP122" s="129"/>
      <c r="AQ122" s="129"/>
      <c r="AR122" s="129"/>
      <c r="AS122" s="116"/>
      <c r="AT122" s="129"/>
      <c r="AU122" s="129"/>
      <c r="AV122" s="129"/>
      <c r="AW122" s="116"/>
      <c r="AX122" s="400"/>
      <c r="AY122" s="116"/>
      <c r="AZ122" s="116"/>
      <c r="BA122" s="132"/>
      <c r="BB122" s="97"/>
      <c r="BE122" s="133"/>
    </row>
    <row r="123" spans="1:54" s="99" customFormat="1" ht="8.25" customHeight="1">
      <c r="A123" s="97"/>
      <c r="B123" s="757"/>
      <c r="C123" s="757"/>
      <c r="D123" s="757"/>
      <c r="E123" s="757"/>
      <c r="F123" s="757"/>
      <c r="G123" s="757"/>
      <c r="H123" s="757"/>
      <c r="I123" s="757"/>
      <c r="J123" s="757"/>
      <c r="K123" s="757"/>
      <c r="L123" s="757"/>
      <c r="M123" s="757"/>
      <c r="N123" s="757"/>
      <c r="O123" s="757"/>
      <c r="P123" s="757"/>
      <c r="Q123" s="757"/>
      <c r="R123" s="757"/>
      <c r="S123" s="757"/>
      <c r="T123" s="757"/>
      <c r="U123" s="757"/>
      <c r="V123" s="757"/>
      <c r="W123" s="757"/>
      <c r="X123" s="757"/>
      <c r="Y123" s="757"/>
      <c r="Z123" s="97"/>
      <c r="AA123" s="97"/>
      <c r="AB123" s="97"/>
      <c r="AC123" s="97"/>
      <c r="AD123" s="97"/>
      <c r="AE123" s="97"/>
      <c r="AF123" s="119"/>
      <c r="AG123" s="116"/>
      <c r="AH123" s="116"/>
      <c r="AI123" s="116"/>
      <c r="AJ123" s="116"/>
      <c r="AK123" s="116"/>
      <c r="AL123" s="116"/>
      <c r="AM123" s="116"/>
      <c r="AN123" s="116"/>
      <c r="AO123" s="116"/>
      <c r="AP123" s="129"/>
      <c r="AQ123" s="129"/>
      <c r="AR123" s="129"/>
      <c r="AS123" s="129"/>
      <c r="AT123" s="129"/>
      <c r="AU123" s="116"/>
      <c r="AV123" s="116"/>
      <c r="AW123" s="116"/>
      <c r="AX123" s="116"/>
      <c r="AY123" s="116"/>
      <c r="AZ123" s="116"/>
      <c r="BA123" s="132"/>
      <c r="BB123" s="97"/>
    </row>
    <row r="124" spans="1:57" s="99" customFormat="1" ht="14.25" customHeight="1">
      <c r="A124" s="97"/>
      <c r="B124" s="757"/>
      <c r="C124" s="757"/>
      <c r="D124" s="757"/>
      <c r="E124" s="757"/>
      <c r="F124" s="757"/>
      <c r="G124" s="757"/>
      <c r="H124" s="757"/>
      <c r="I124" s="757"/>
      <c r="J124" s="757"/>
      <c r="K124" s="757"/>
      <c r="L124" s="757"/>
      <c r="M124" s="757"/>
      <c r="N124" s="757"/>
      <c r="O124" s="757"/>
      <c r="P124" s="757"/>
      <c r="Q124" s="757"/>
      <c r="R124" s="757"/>
      <c r="S124" s="757"/>
      <c r="T124" s="757"/>
      <c r="U124" s="757"/>
      <c r="V124" s="757"/>
      <c r="W124" s="757"/>
      <c r="X124" s="757"/>
      <c r="Y124" s="757"/>
      <c r="Z124" s="97"/>
      <c r="AA124" s="97"/>
      <c r="AB124" s="97"/>
      <c r="AC124" s="97"/>
      <c r="AD124" s="97"/>
      <c r="AE124" s="97"/>
      <c r="AF124" s="119"/>
      <c r="AG124" s="113" t="s">
        <v>290</v>
      </c>
      <c r="AH124" s="116"/>
      <c r="AI124" s="116" t="s">
        <v>229</v>
      </c>
      <c r="AJ124" s="116"/>
      <c r="AK124" s="116"/>
      <c r="AL124" s="116"/>
      <c r="AM124" s="129"/>
      <c r="AN124" s="116"/>
      <c r="AO124" s="116" t="s">
        <v>224</v>
      </c>
      <c r="AP124" s="129"/>
      <c r="AQ124" s="116"/>
      <c r="AR124" s="116"/>
      <c r="AS124" s="116"/>
      <c r="AT124" s="116" t="s">
        <v>305</v>
      </c>
      <c r="AU124" s="729"/>
      <c r="AV124" s="729"/>
      <c r="AW124" s="729"/>
      <c r="AX124" s="116" t="s">
        <v>310</v>
      </c>
      <c r="AY124" s="216" t="s">
        <v>938</v>
      </c>
      <c r="AZ124" s="116"/>
      <c r="BA124" s="132"/>
      <c r="BB124" s="97"/>
      <c r="BE124" s="134" t="str">
        <f>IF(AND(AG124="■",AG120="□",OR(AND(AU124&gt;=36,AU124&lt;=64),AND(AU124&gt;=100,AU124&lt;=140)),MOD(AU124,4)=0),"○","×")</f>
        <v>×</v>
      </c>
    </row>
    <row r="125" spans="1:57" s="99" customFormat="1" ht="14.25" customHeight="1">
      <c r="A125" s="97"/>
      <c r="B125" s="757"/>
      <c r="C125" s="757"/>
      <c r="D125" s="757"/>
      <c r="E125" s="757"/>
      <c r="F125" s="757"/>
      <c r="G125" s="757"/>
      <c r="H125" s="757"/>
      <c r="I125" s="757"/>
      <c r="J125" s="757"/>
      <c r="K125" s="757"/>
      <c r="L125" s="757"/>
      <c r="M125" s="757"/>
      <c r="N125" s="757"/>
      <c r="O125" s="757"/>
      <c r="P125" s="757"/>
      <c r="Q125" s="757"/>
      <c r="R125" s="757"/>
      <c r="S125" s="757"/>
      <c r="T125" s="757"/>
      <c r="U125" s="757"/>
      <c r="V125" s="757"/>
      <c r="W125" s="757"/>
      <c r="X125" s="757"/>
      <c r="Y125" s="757"/>
      <c r="Z125" s="97"/>
      <c r="AA125" s="97"/>
      <c r="AB125" s="97"/>
      <c r="AC125" s="97"/>
      <c r="AD125" s="97"/>
      <c r="AE125" s="97"/>
      <c r="AF125" s="119"/>
      <c r="AG125" s="229" t="s">
        <v>644</v>
      </c>
      <c r="AH125" s="116"/>
      <c r="AI125" s="116"/>
      <c r="AJ125" s="116"/>
      <c r="AK125" s="116"/>
      <c r="AL125" s="116"/>
      <c r="AM125" s="129"/>
      <c r="AN125" s="116"/>
      <c r="AO125" s="116"/>
      <c r="AP125" s="129"/>
      <c r="AQ125" s="116"/>
      <c r="AR125" s="116"/>
      <c r="AS125" s="116"/>
      <c r="AT125" s="116"/>
      <c r="AU125" s="215"/>
      <c r="AV125" s="215"/>
      <c r="AW125" s="215"/>
      <c r="AX125" s="116"/>
      <c r="AY125" s="216"/>
      <c r="AZ125" s="116"/>
      <c r="BA125" s="132"/>
      <c r="BB125" s="97"/>
      <c r="BE125" s="134"/>
    </row>
    <row r="126" spans="1:54" s="99" customFormat="1" ht="8.25" customHeight="1">
      <c r="A126" s="97"/>
      <c r="B126" s="757"/>
      <c r="C126" s="757"/>
      <c r="D126" s="757"/>
      <c r="E126" s="757"/>
      <c r="F126" s="757"/>
      <c r="G126" s="757"/>
      <c r="H126" s="757"/>
      <c r="I126" s="757"/>
      <c r="J126" s="757"/>
      <c r="K126" s="757"/>
      <c r="L126" s="757"/>
      <c r="M126" s="757"/>
      <c r="N126" s="757"/>
      <c r="O126" s="757"/>
      <c r="P126" s="757"/>
      <c r="Q126" s="757"/>
      <c r="R126" s="757"/>
      <c r="S126" s="757"/>
      <c r="T126" s="757"/>
      <c r="U126" s="757"/>
      <c r="V126" s="757"/>
      <c r="W126" s="757"/>
      <c r="X126" s="757"/>
      <c r="Y126" s="757"/>
      <c r="Z126" s="97"/>
      <c r="AA126" s="97"/>
      <c r="AB126" s="97"/>
      <c r="AC126" s="97"/>
      <c r="AD126" s="97"/>
      <c r="AE126" s="97"/>
      <c r="AF126" s="119"/>
      <c r="AG126" s="135"/>
      <c r="AH126" s="116"/>
      <c r="AI126" s="136"/>
      <c r="AJ126" s="116"/>
      <c r="AK126" s="116"/>
      <c r="AL126" s="116"/>
      <c r="AM126" s="116"/>
      <c r="AN126" s="116"/>
      <c r="AO126" s="116"/>
      <c r="AP126" s="129"/>
      <c r="AQ126" s="129"/>
      <c r="AR126" s="129"/>
      <c r="AS126" s="129"/>
      <c r="AT126" s="129"/>
      <c r="AU126" s="116"/>
      <c r="AV126" s="116"/>
      <c r="AW126" s="116"/>
      <c r="AX126" s="116"/>
      <c r="AY126" s="116"/>
      <c r="AZ126" s="116"/>
      <c r="BA126" s="132"/>
      <c r="BB126" s="97"/>
    </row>
    <row r="127" spans="1:54" s="99" customFormat="1" ht="14.25" customHeight="1">
      <c r="A127" s="97"/>
      <c r="B127" s="757"/>
      <c r="C127" s="757"/>
      <c r="D127" s="757"/>
      <c r="E127" s="757"/>
      <c r="F127" s="757"/>
      <c r="G127" s="757"/>
      <c r="H127" s="757"/>
      <c r="I127" s="757"/>
      <c r="J127" s="757"/>
      <c r="K127" s="757"/>
      <c r="L127" s="757"/>
      <c r="M127" s="757"/>
      <c r="N127" s="757"/>
      <c r="O127" s="757"/>
      <c r="P127" s="757"/>
      <c r="Q127" s="757"/>
      <c r="R127" s="757"/>
      <c r="S127" s="757"/>
      <c r="T127" s="757"/>
      <c r="U127" s="757"/>
      <c r="V127" s="757"/>
      <c r="W127" s="757"/>
      <c r="X127" s="757"/>
      <c r="Y127" s="757"/>
      <c r="Z127" s="97"/>
      <c r="AA127" s="97"/>
      <c r="AB127" s="97"/>
      <c r="AC127" s="97"/>
      <c r="AD127" s="97"/>
      <c r="AE127" s="97"/>
      <c r="AF127" s="119"/>
      <c r="AG127" s="113" t="s">
        <v>290</v>
      </c>
      <c r="AH127" s="116"/>
      <c r="AI127" s="116" t="s">
        <v>579</v>
      </c>
      <c r="AJ127" s="116"/>
      <c r="AK127" s="116"/>
      <c r="AL127" s="116"/>
      <c r="AM127" s="116"/>
      <c r="AN127" s="116"/>
      <c r="AO127" s="116"/>
      <c r="AP127" s="129"/>
      <c r="AQ127" s="129"/>
      <c r="AR127" s="129"/>
      <c r="AS127" s="129"/>
      <c r="AT127" s="129"/>
      <c r="AU127" s="116"/>
      <c r="AV127" s="116"/>
      <c r="AW127" s="116"/>
      <c r="AX127" s="116"/>
      <c r="AY127" s="116"/>
      <c r="AZ127" s="116"/>
      <c r="BA127" s="132"/>
      <c r="BB127" s="97"/>
    </row>
    <row r="128" spans="1:54" s="99" customFormat="1" ht="14.25" customHeight="1">
      <c r="A128" s="97"/>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7"/>
      <c r="X128" s="757"/>
      <c r="Y128" s="757"/>
      <c r="Z128" s="97"/>
      <c r="AA128" s="97"/>
      <c r="AB128" s="97"/>
      <c r="AC128" s="97"/>
      <c r="AD128" s="97"/>
      <c r="AE128" s="97"/>
      <c r="AF128" s="120"/>
      <c r="AG128" s="230"/>
      <c r="AH128" s="121"/>
      <c r="AI128" s="137"/>
      <c r="AJ128" s="121"/>
      <c r="AK128" s="121"/>
      <c r="AL128" s="121"/>
      <c r="AM128" s="121"/>
      <c r="AN128" s="121"/>
      <c r="AO128" s="121"/>
      <c r="AP128" s="138"/>
      <c r="AQ128" s="138"/>
      <c r="AR128" s="138"/>
      <c r="AS128" s="138"/>
      <c r="AT128" s="138"/>
      <c r="AU128" s="121"/>
      <c r="AV128" s="121"/>
      <c r="AW128" s="121"/>
      <c r="AX128" s="121"/>
      <c r="AY128" s="121"/>
      <c r="AZ128" s="121"/>
      <c r="BA128" s="139"/>
      <c r="BB128" s="97"/>
    </row>
    <row r="129" spans="1:54" s="99" customFormat="1" ht="8.25" customHeight="1">
      <c r="A129" s="97"/>
      <c r="B129" s="757" t="s">
        <v>329</v>
      </c>
      <c r="C129" s="757"/>
      <c r="D129" s="757"/>
      <c r="E129" s="757"/>
      <c r="F129" s="757"/>
      <c r="G129" s="757"/>
      <c r="H129" s="757"/>
      <c r="I129" s="757"/>
      <c r="J129" s="757"/>
      <c r="K129" s="757"/>
      <c r="L129" s="757"/>
      <c r="M129" s="757"/>
      <c r="N129" s="757"/>
      <c r="O129" s="757" t="s">
        <v>330</v>
      </c>
      <c r="P129" s="757"/>
      <c r="Q129" s="757"/>
      <c r="R129" s="757"/>
      <c r="S129" s="757"/>
      <c r="T129" s="757"/>
      <c r="U129" s="757"/>
      <c r="V129" s="757"/>
      <c r="W129" s="757"/>
      <c r="X129" s="757"/>
      <c r="Y129" s="757"/>
      <c r="Z129" s="97"/>
      <c r="AA129" s="97"/>
      <c r="AB129" s="97"/>
      <c r="AC129" s="97"/>
      <c r="AD129" s="97"/>
      <c r="AE129" s="97"/>
      <c r="AF129" s="123"/>
      <c r="AG129" s="110"/>
      <c r="AH129" s="110"/>
      <c r="AI129" s="110"/>
      <c r="AJ129" s="110"/>
      <c r="AK129" s="110"/>
      <c r="AL129" s="110"/>
      <c r="AM129" s="110"/>
      <c r="AN129" s="110"/>
      <c r="AO129" s="110"/>
      <c r="AP129" s="140"/>
      <c r="AQ129" s="140"/>
      <c r="AR129" s="140"/>
      <c r="AS129" s="140"/>
      <c r="AT129" s="140"/>
      <c r="AU129" s="110"/>
      <c r="AV129" s="110"/>
      <c r="AW129" s="110"/>
      <c r="AX129" s="110"/>
      <c r="AY129" s="110"/>
      <c r="AZ129" s="110"/>
      <c r="BA129" s="130"/>
      <c r="BB129" s="97"/>
    </row>
    <row r="130" spans="1:54" s="99" customFormat="1" ht="14.25" customHeight="1">
      <c r="A130" s="97"/>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7"/>
      <c r="X130" s="757"/>
      <c r="Y130" s="757"/>
      <c r="Z130" s="97"/>
      <c r="AA130" s="97"/>
      <c r="AB130" s="97"/>
      <c r="AC130" s="97"/>
      <c r="AD130" s="97"/>
      <c r="AE130" s="97"/>
      <c r="AF130" s="119"/>
      <c r="AG130" s="113" t="s">
        <v>290</v>
      </c>
      <c r="AH130" s="116"/>
      <c r="AI130" s="116" t="s">
        <v>225</v>
      </c>
      <c r="AJ130" s="116"/>
      <c r="AK130" s="116"/>
      <c r="AL130" s="116"/>
      <c r="AM130" s="116"/>
      <c r="AN130" s="116"/>
      <c r="AO130" s="116"/>
      <c r="AP130" s="129"/>
      <c r="AQ130" s="129"/>
      <c r="AR130" s="129"/>
      <c r="AS130" s="129"/>
      <c r="AT130" s="116"/>
      <c r="AU130" s="129"/>
      <c r="AV130" s="129"/>
      <c r="AW130" s="129"/>
      <c r="AX130" s="116"/>
      <c r="AY130" s="216"/>
      <c r="AZ130" s="116"/>
      <c r="BA130" s="132"/>
      <c r="BB130" s="97"/>
    </row>
    <row r="131" spans="1:54" s="99" customFormat="1" ht="8.25" customHeight="1">
      <c r="A131" s="97"/>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7"/>
      <c r="X131" s="757"/>
      <c r="Y131" s="757"/>
      <c r="Z131" s="97"/>
      <c r="AA131" s="97"/>
      <c r="AB131" s="97"/>
      <c r="AC131" s="97"/>
      <c r="AD131" s="97"/>
      <c r="AE131" s="97"/>
      <c r="AF131" s="119"/>
      <c r="AG131" s="135"/>
      <c r="AH131" s="116"/>
      <c r="AI131" s="136"/>
      <c r="AJ131" s="116"/>
      <c r="AK131" s="116"/>
      <c r="AL131" s="116"/>
      <c r="AM131" s="116"/>
      <c r="AN131" s="116"/>
      <c r="AO131" s="116"/>
      <c r="AP131" s="129"/>
      <c r="AQ131" s="129"/>
      <c r="AR131" s="129"/>
      <c r="AS131" s="129"/>
      <c r="AT131" s="129"/>
      <c r="AU131" s="116"/>
      <c r="AV131" s="116"/>
      <c r="AW131" s="116"/>
      <c r="AX131" s="116"/>
      <c r="AY131" s="116"/>
      <c r="AZ131" s="116"/>
      <c r="BA131" s="132"/>
      <c r="BB131" s="97"/>
    </row>
    <row r="132" spans="1:54" s="99" customFormat="1" ht="14.25" customHeight="1">
      <c r="A132" s="97"/>
      <c r="B132" s="757"/>
      <c r="C132" s="757"/>
      <c r="D132" s="757"/>
      <c r="E132" s="757"/>
      <c r="F132" s="757"/>
      <c r="G132" s="757"/>
      <c r="H132" s="757"/>
      <c r="I132" s="757"/>
      <c r="J132" s="757"/>
      <c r="K132" s="757"/>
      <c r="L132" s="757"/>
      <c r="M132" s="757"/>
      <c r="N132" s="757"/>
      <c r="O132" s="757"/>
      <c r="P132" s="757"/>
      <c r="Q132" s="757"/>
      <c r="R132" s="757"/>
      <c r="S132" s="757"/>
      <c r="T132" s="757"/>
      <c r="U132" s="757"/>
      <c r="V132" s="757"/>
      <c r="W132" s="757"/>
      <c r="X132" s="757"/>
      <c r="Y132" s="757"/>
      <c r="Z132" s="97"/>
      <c r="AA132" s="97"/>
      <c r="AB132" s="97"/>
      <c r="AC132" s="97"/>
      <c r="AD132" s="97"/>
      <c r="AE132" s="97"/>
      <c r="AF132" s="119"/>
      <c r="AG132" s="113" t="s">
        <v>290</v>
      </c>
      <c r="AH132" s="116"/>
      <c r="AI132" s="116" t="s">
        <v>580</v>
      </c>
      <c r="AJ132" s="116"/>
      <c r="AK132" s="116"/>
      <c r="AL132" s="116"/>
      <c r="AM132" s="116"/>
      <c r="AN132" s="116"/>
      <c r="AO132" s="116"/>
      <c r="AP132" s="129"/>
      <c r="AQ132" s="129"/>
      <c r="AR132" s="129"/>
      <c r="AS132" s="129"/>
      <c r="AT132" s="129"/>
      <c r="AU132" s="116"/>
      <c r="AV132" s="116"/>
      <c r="AW132" s="116"/>
      <c r="AX132" s="116"/>
      <c r="AY132" s="116"/>
      <c r="AZ132" s="116"/>
      <c r="BA132" s="132"/>
      <c r="BB132" s="97"/>
    </row>
    <row r="133" spans="1:54" s="99" customFormat="1" ht="8.25" customHeight="1">
      <c r="A133" s="97"/>
      <c r="B133" s="757"/>
      <c r="C133" s="757"/>
      <c r="D133" s="757"/>
      <c r="E133" s="757"/>
      <c r="F133" s="757"/>
      <c r="G133" s="757"/>
      <c r="H133" s="757"/>
      <c r="I133" s="757"/>
      <c r="J133" s="757"/>
      <c r="K133" s="757"/>
      <c r="L133" s="757"/>
      <c r="M133" s="757"/>
      <c r="N133" s="757"/>
      <c r="O133" s="757"/>
      <c r="P133" s="757"/>
      <c r="Q133" s="757"/>
      <c r="R133" s="757"/>
      <c r="S133" s="757"/>
      <c r="T133" s="757"/>
      <c r="U133" s="757"/>
      <c r="V133" s="757"/>
      <c r="W133" s="757"/>
      <c r="X133" s="757"/>
      <c r="Y133" s="757"/>
      <c r="Z133" s="97"/>
      <c r="AA133" s="97"/>
      <c r="AB133" s="97"/>
      <c r="AC133" s="97"/>
      <c r="AD133" s="97"/>
      <c r="AE133" s="97"/>
      <c r="AF133" s="127"/>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2"/>
      <c r="BB133" s="97"/>
    </row>
    <row r="134" spans="1:54" s="99" customFormat="1" ht="8.25" customHeight="1">
      <c r="A134" s="97"/>
      <c r="B134" s="757" t="s">
        <v>581</v>
      </c>
      <c r="C134" s="757"/>
      <c r="D134" s="757"/>
      <c r="E134" s="757"/>
      <c r="F134" s="757"/>
      <c r="G134" s="757"/>
      <c r="H134" s="757"/>
      <c r="I134" s="757"/>
      <c r="J134" s="757"/>
      <c r="K134" s="757"/>
      <c r="L134" s="757"/>
      <c r="M134" s="757"/>
      <c r="N134" s="757"/>
      <c r="O134" s="757" t="s">
        <v>582</v>
      </c>
      <c r="P134" s="757"/>
      <c r="Q134" s="757"/>
      <c r="R134" s="757"/>
      <c r="S134" s="757"/>
      <c r="T134" s="757"/>
      <c r="U134" s="757"/>
      <c r="V134" s="757"/>
      <c r="W134" s="757"/>
      <c r="X134" s="757"/>
      <c r="Y134" s="757"/>
      <c r="Z134" s="97"/>
      <c r="AA134" s="97"/>
      <c r="AB134" s="97"/>
      <c r="AC134" s="97"/>
      <c r="AD134" s="97"/>
      <c r="AE134" s="97"/>
      <c r="AF134" s="123"/>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30"/>
      <c r="BB134" s="97"/>
    </row>
    <row r="135" spans="1:54" s="99" customFormat="1" ht="14.25">
      <c r="A135" s="97"/>
      <c r="B135" s="757"/>
      <c r="C135" s="757"/>
      <c r="D135" s="757"/>
      <c r="E135" s="757"/>
      <c r="F135" s="757"/>
      <c r="G135" s="757"/>
      <c r="H135" s="757"/>
      <c r="I135" s="757"/>
      <c r="J135" s="757"/>
      <c r="K135" s="757"/>
      <c r="L135" s="757"/>
      <c r="M135" s="757"/>
      <c r="N135" s="757"/>
      <c r="O135" s="757"/>
      <c r="P135" s="757"/>
      <c r="Q135" s="757"/>
      <c r="R135" s="757"/>
      <c r="S135" s="757"/>
      <c r="T135" s="757"/>
      <c r="U135" s="757"/>
      <c r="V135" s="757"/>
      <c r="W135" s="757"/>
      <c r="X135" s="757"/>
      <c r="Y135" s="757"/>
      <c r="Z135" s="97"/>
      <c r="AA135" s="97"/>
      <c r="AB135" s="97"/>
      <c r="AC135" s="97"/>
      <c r="AD135" s="97"/>
      <c r="AE135" s="97"/>
      <c r="AF135" s="119"/>
      <c r="AG135" s="113" t="s">
        <v>290</v>
      </c>
      <c r="AH135" s="116"/>
      <c r="AI135" s="116" t="s">
        <v>583</v>
      </c>
      <c r="AJ135" s="116"/>
      <c r="AK135" s="116"/>
      <c r="AL135" s="116"/>
      <c r="AM135" s="116"/>
      <c r="AN135" s="116"/>
      <c r="AO135" s="116"/>
      <c r="AP135" s="116"/>
      <c r="AQ135" s="116"/>
      <c r="AR135" s="116"/>
      <c r="AS135" s="116"/>
      <c r="AT135" s="116"/>
      <c r="AU135" s="116"/>
      <c r="AV135" s="116"/>
      <c r="AW135" s="116"/>
      <c r="AX135" s="116"/>
      <c r="AY135" s="116"/>
      <c r="AZ135" s="116"/>
      <c r="BA135" s="132"/>
      <c r="BB135" s="97"/>
    </row>
    <row r="136" spans="1:54" s="99" customFormat="1" ht="8.25" customHeight="1">
      <c r="A136" s="97"/>
      <c r="B136" s="757"/>
      <c r="C136" s="757"/>
      <c r="D136" s="757"/>
      <c r="E136" s="757"/>
      <c r="F136" s="757"/>
      <c r="G136" s="757"/>
      <c r="H136" s="757"/>
      <c r="I136" s="757"/>
      <c r="J136" s="757"/>
      <c r="K136" s="757"/>
      <c r="L136" s="757"/>
      <c r="M136" s="757"/>
      <c r="N136" s="757"/>
      <c r="O136" s="757"/>
      <c r="P136" s="757"/>
      <c r="Q136" s="757"/>
      <c r="R136" s="757"/>
      <c r="S136" s="757"/>
      <c r="T136" s="757"/>
      <c r="U136" s="757"/>
      <c r="V136" s="757"/>
      <c r="W136" s="757"/>
      <c r="X136" s="757"/>
      <c r="Y136" s="757"/>
      <c r="Z136" s="97"/>
      <c r="AA136" s="97"/>
      <c r="AB136" s="97"/>
      <c r="AC136" s="97"/>
      <c r="AD136" s="97"/>
      <c r="AE136" s="97"/>
      <c r="AF136" s="119"/>
      <c r="AG136" s="135"/>
      <c r="AH136" s="116"/>
      <c r="AI136" s="136"/>
      <c r="AJ136" s="116"/>
      <c r="AK136" s="116"/>
      <c r="AL136" s="116"/>
      <c r="AM136" s="116"/>
      <c r="AN136" s="116"/>
      <c r="AO136" s="116"/>
      <c r="AP136" s="129"/>
      <c r="AQ136" s="129"/>
      <c r="AR136" s="129"/>
      <c r="AS136" s="129"/>
      <c r="AT136" s="129"/>
      <c r="AU136" s="116"/>
      <c r="AV136" s="116"/>
      <c r="AW136" s="116"/>
      <c r="AX136" s="116"/>
      <c r="AY136" s="116"/>
      <c r="AZ136" s="116"/>
      <c r="BA136" s="132"/>
      <c r="BB136" s="97"/>
    </row>
    <row r="137" spans="1:54" s="99" customFormat="1" ht="14.25" customHeight="1">
      <c r="A137" s="97"/>
      <c r="B137" s="757"/>
      <c r="C137" s="757"/>
      <c r="D137" s="757"/>
      <c r="E137" s="757"/>
      <c r="F137" s="757"/>
      <c r="G137" s="757"/>
      <c r="H137" s="757"/>
      <c r="I137" s="757"/>
      <c r="J137" s="757"/>
      <c r="K137" s="757"/>
      <c r="L137" s="757"/>
      <c r="M137" s="757"/>
      <c r="N137" s="757"/>
      <c r="O137" s="757"/>
      <c r="P137" s="757"/>
      <c r="Q137" s="757"/>
      <c r="R137" s="757"/>
      <c r="S137" s="757"/>
      <c r="T137" s="757"/>
      <c r="U137" s="757"/>
      <c r="V137" s="757"/>
      <c r="W137" s="757"/>
      <c r="X137" s="757"/>
      <c r="Y137" s="757"/>
      <c r="Z137" s="97"/>
      <c r="AA137" s="97"/>
      <c r="AB137" s="97"/>
      <c r="AC137" s="97"/>
      <c r="AD137" s="97"/>
      <c r="AE137" s="97"/>
      <c r="AF137" s="119"/>
      <c r="AG137" s="113" t="s">
        <v>290</v>
      </c>
      <c r="AH137" s="116"/>
      <c r="AI137" s="116" t="s">
        <v>584</v>
      </c>
      <c r="AJ137" s="116"/>
      <c r="AK137" s="116"/>
      <c r="AL137" s="116"/>
      <c r="AM137" s="116"/>
      <c r="AN137" s="116"/>
      <c r="AO137" s="116"/>
      <c r="AP137" s="129"/>
      <c r="AQ137" s="129"/>
      <c r="AR137" s="129"/>
      <c r="AS137" s="129"/>
      <c r="AT137" s="129"/>
      <c r="AU137" s="116"/>
      <c r="AV137" s="116"/>
      <c r="AW137" s="116"/>
      <c r="AX137" s="116"/>
      <c r="AY137" s="116"/>
      <c r="AZ137" s="116"/>
      <c r="BA137" s="132"/>
      <c r="BB137" s="97"/>
    </row>
    <row r="138" spans="1:54" s="99" customFormat="1" ht="8.25" customHeight="1">
      <c r="A138" s="97"/>
      <c r="B138" s="757"/>
      <c r="C138" s="757"/>
      <c r="D138" s="757"/>
      <c r="E138" s="757"/>
      <c r="F138" s="757"/>
      <c r="G138" s="757"/>
      <c r="H138" s="757"/>
      <c r="I138" s="757"/>
      <c r="J138" s="757"/>
      <c r="K138" s="757"/>
      <c r="L138" s="757"/>
      <c r="M138" s="757"/>
      <c r="N138" s="757"/>
      <c r="O138" s="757"/>
      <c r="P138" s="757"/>
      <c r="Q138" s="757"/>
      <c r="R138" s="757"/>
      <c r="S138" s="757"/>
      <c r="T138" s="757"/>
      <c r="U138" s="757"/>
      <c r="V138" s="757"/>
      <c r="W138" s="757"/>
      <c r="X138" s="757"/>
      <c r="Y138" s="757"/>
      <c r="Z138" s="97"/>
      <c r="AA138" s="97"/>
      <c r="AB138" s="97"/>
      <c r="AC138" s="97"/>
      <c r="AD138" s="97"/>
      <c r="AE138" s="97"/>
      <c r="AF138" s="127"/>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2"/>
      <c r="BB138" s="97"/>
    </row>
    <row r="139" spans="1:54" s="99" customFormat="1" ht="8.25" customHeight="1">
      <c r="A139" s="97"/>
      <c r="B139" s="757" t="s">
        <v>1040</v>
      </c>
      <c r="C139" s="757"/>
      <c r="D139" s="757"/>
      <c r="E139" s="757"/>
      <c r="F139" s="757"/>
      <c r="G139" s="757"/>
      <c r="H139" s="757"/>
      <c r="I139" s="757"/>
      <c r="J139" s="757"/>
      <c r="K139" s="757"/>
      <c r="L139" s="757"/>
      <c r="M139" s="757"/>
      <c r="N139" s="757"/>
      <c r="O139" s="757" t="s">
        <v>1041</v>
      </c>
      <c r="P139" s="757"/>
      <c r="Q139" s="757"/>
      <c r="R139" s="757"/>
      <c r="S139" s="757"/>
      <c r="T139" s="757"/>
      <c r="U139" s="757"/>
      <c r="V139" s="757"/>
      <c r="W139" s="757"/>
      <c r="X139" s="757"/>
      <c r="Y139" s="757"/>
      <c r="Z139" s="97"/>
      <c r="AA139" s="97"/>
      <c r="AB139" s="97"/>
      <c r="AC139" s="97"/>
      <c r="AD139" s="97"/>
      <c r="AE139" s="97"/>
      <c r="AF139" s="123"/>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30"/>
      <c r="BB139" s="97"/>
    </row>
    <row r="140" spans="1:54" s="99" customFormat="1" ht="14.25">
      <c r="A140" s="97"/>
      <c r="B140" s="757"/>
      <c r="C140" s="757"/>
      <c r="D140" s="757"/>
      <c r="E140" s="757"/>
      <c r="F140" s="757"/>
      <c r="G140" s="757"/>
      <c r="H140" s="757"/>
      <c r="I140" s="757"/>
      <c r="J140" s="757"/>
      <c r="K140" s="757"/>
      <c r="L140" s="757"/>
      <c r="M140" s="757"/>
      <c r="N140" s="757"/>
      <c r="O140" s="757"/>
      <c r="P140" s="757"/>
      <c r="Q140" s="757"/>
      <c r="R140" s="757"/>
      <c r="S140" s="757"/>
      <c r="T140" s="757"/>
      <c r="U140" s="757"/>
      <c r="V140" s="757"/>
      <c r="W140" s="757"/>
      <c r="X140" s="757"/>
      <c r="Y140" s="757"/>
      <c r="Z140" s="97"/>
      <c r="AA140" s="97"/>
      <c r="AB140" s="97"/>
      <c r="AC140" s="97"/>
      <c r="AD140" s="97"/>
      <c r="AE140" s="97"/>
      <c r="AF140" s="119"/>
      <c r="AG140" s="113" t="s">
        <v>290</v>
      </c>
      <c r="AH140" s="116"/>
      <c r="AI140" s="116" t="s">
        <v>1042</v>
      </c>
      <c r="AJ140" s="116"/>
      <c r="AK140" s="116" t="s">
        <v>1048</v>
      </c>
      <c r="AL140" s="116"/>
      <c r="AM140" s="116"/>
      <c r="AN140" s="116"/>
      <c r="AO140" s="116"/>
      <c r="AP140" s="116"/>
      <c r="AQ140" s="116"/>
      <c r="AR140" s="116"/>
      <c r="AS140" s="116"/>
      <c r="AT140" s="116"/>
      <c r="AU140" s="116"/>
      <c r="AV140" s="116"/>
      <c r="AW140" s="116"/>
      <c r="AX140" s="116"/>
      <c r="AY140" s="116"/>
      <c r="AZ140" s="116"/>
      <c r="BA140" s="132"/>
      <c r="BB140" s="97"/>
    </row>
    <row r="141" spans="1:54" s="99" customFormat="1" ht="8.25" customHeight="1">
      <c r="A141" s="97"/>
      <c r="B141" s="757"/>
      <c r="C141" s="757"/>
      <c r="D141" s="757"/>
      <c r="E141" s="757"/>
      <c r="F141" s="757"/>
      <c r="G141" s="757"/>
      <c r="H141" s="757"/>
      <c r="I141" s="757"/>
      <c r="J141" s="757"/>
      <c r="K141" s="757"/>
      <c r="L141" s="757"/>
      <c r="M141" s="757"/>
      <c r="N141" s="757"/>
      <c r="O141" s="757"/>
      <c r="P141" s="757"/>
      <c r="Q141" s="757"/>
      <c r="R141" s="757"/>
      <c r="S141" s="757"/>
      <c r="T141" s="757"/>
      <c r="U141" s="757"/>
      <c r="V141" s="757"/>
      <c r="W141" s="757"/>
      <c r="X141" s="757"/>
      <c r="Y141" s="757"/>
      <c r="Z141" s="97"/>
      <c r="AA141" s="97"/>
      <c r="AB141" s="97"/>
      <c r="AC141" s="97"/>
      <c r="AD141" s="97"/>
      <c r="AE141" s="97"/>
      <c r="AF141" s="119"/>
      <c r="AG141" s="135"/>
      <c r="AH141" s="116"/>
      <c r="AI141" s="136"/>
      <c r="AJ141" s="116"/>
      <c r="AK141" s="116"/>
      <c r="AL141" s="116"/>
      <c r="AM141" s="116"/>
      <c r="AN141" s="116"/>
      <c r="AO141" s="116"/>
      <c r="AP141" s="129"/>
      <c r="AQ141" s="129"/>
      <c r="AR141" s="129"/>
      <c r="AS141" s="129"/>
      <c r="AT141" s="129"/>
      <c r="AU141" s="116"/>
      <c r="AV141" s="116"/>
      <c r="AW141" s="116"/>
      <c r="AX141" s="116"/>
      <c r="AY141" s="116"/>
      <c r="AZ141" s="116"/>
      <c r="BA141" s="132"/>
      <c r="BB141" s="97"/>
    </row>
    <row r="142" spans="1:54" s="99" customFormat="1" ht="14.25" customHeight="1">
      <c r="A142" s="97"/>
      <c r="B142" s="757"/>
      <c r="C142" s="757"/>
      <c r="D142" s="757"/>
      <c r="E142" s="757"/>
      <c r="F142" s="757"/>
      <c r="G142" s="757"/>
      <c r="H142" s="757"/>
      <c r="I142" s="757"/>
      <c r="J142" s="757"/>
      <c r="K142" s="757"/>
      <c r="L142" s="757"/>
      <c r="M142" s="757"/>
      <c r="N142" s="757"/>
      <c r="O142" s="757"/>
      <c r="P142" s="757"/>
      <c r="Q142" s="757"/>
      <c r="R142" s="757"/>
      <c r="S142" s="757"/>
      <c r="T142" s="757"/>
      <c r="U142" s="757"/>
      <c r="V142" s="757"/>
      <c r="W142" s="757"/>
      <c r="X142" s="757"/>
      <c r="Y142" s="757"/>
      <c r="Z142" s="97"/>
      <c r="AA142" s="97"/>
      <c r="AB142" s="97"/>
      <c r="AC142" s="97"/>
      <c r="AD142" s="97"/>
      <c r="AE142" s="97"/>
      <c r="AF142" s="119"/>
      <c r="AG142" s="113" t="s">
        <v>290</v>
      </c>
      <c r="AH142" s="116"/>
      <c r="AI142" s="116" t="s">
        <v>1041</v>
      </c>
      <c r="AJ142" s="116"/>
      <c r="AK142" s="116" t="s">
        <v>1043</v>
      </c>
      <c r="AL142" s="116"/>
      <c r="AM142" s="116"/>
      <c r="AN142" s="116"/>
      <c r="AO142" s="116"/>
      <c r="AP142" s="129"/>
      <c r="AQ142" s="129"/>
      <c r="AR142" s="129"/>
      <c r="AS142" s="129"/>
      <c r="AT142" s="129"/>
      <c r="AU142" s="116"/>
      <c r="AV142" s="116"/>
      <c r="AW142" s="116"/>
      <c r="AX142" s="116"/>
      <c r="AY142" s="116"/>
      <c r="AZ142" s="116"/>
      <c r="BA142" s="132"/>
      <c r="BB142" s="97"/>
    </row>
    <row r="143" spans="1:54" s="99" customFormat="1" ht="8.25" customHeight="1">
      <c r="A143" s="97"/>
      <c r="B143" s="757"/>
      <c r="C143" s="757"/>
      <c r="D143" s="757"/>
      <c r="E143" s="757"/>
      <c r="F143" s="757"/>
      <c r="G143" s="757"/>
      <c r="H143" s="757"/>
      <c r="I143" s="757"/>
      <c r="J143" s="757"/>
      <c r="K143" s="757"/>
      <c r="L143" s="757"/>
      <c r="M143" s="757"/>
      <c r="N143" s="757"/>
      <c r="O143" s="757"/>
      <c r="P143" s="757"/>
      <c r="Q143" s="757"/>
      <c r="R143" s="757"/>
      <c r="S143" s="757"/>
      <c r="T143" s="757"/>
      <c r="U143" s="757"/>
      <c r="V143" s="757"/>
      <c r="W143" s="757"/>
      <c r="X143" s="757"/>
      <c r="Y143" s="757"/>
      <c r="Z143" s="97"/>
      <c r="AA143" s="97"/>
      <c r="AB143" s="97"/>
      <c r="AC143" s="97"/>
      <c r="AD143" s="97"/>
      <c r="AE143" s="97"/>
      <c r="AF143" s="127"/>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2"/>
      <c r="BB143" s="97"/>
    </row>
    <row r="144" spans="1:54"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29"/>
      <c r="AH144" s="29"/>
      <c r="AI144" s="29"/>
      <c r="AJ144" s="29"/>
      <c r="AK144" s="5"/>
      <c r="AL144" s="5"/>
      <c r="AM144" s="5"/>
      <c r="AN144" s="5"/>
      <c r="AO144" s="5"/>
      <c r="AP144" s="5"/>
      <c r="AQ144" s="5"/>
      <c r="AR144" s="5"/>
      <c r="AS144" s="5"/>
      <c r="AT144" s="5"/>
      <c r="AU144" s="5"/>
      <c r="AV144" s="5"/>
      <c r="AW144" s="5"/>
      <c r="AX144" s="5"/>
      <c r="AY144" s="5"/>
      <c r="AZ144" s="5"/>
      <c r="BA144" s="5"/>
      <c r="BB144" s="5"/>
    </row>
    <row r="145" spans="1:54" s="99" customFormat="1" ht="18.75" customHeight="1">
      <c r="A145" s="97"/>
      <c r="B145" s="758" t="s">
        <v>1069</v>
      </c>
      <c r="C145" s="758"/>
      <c r="D145" s="758"/>
      <c r="E145" s="758"/>
      <c r="F145" s="758"/>
      <c r="G145" s="758"/>
      <c r="H145" s="758"/>
      <c r="I145" s="758"/>
      <c r="J145" s="758"/>
      <c r="K145" s="758"/>
      <c r="L145" s="758"/>
      <c r="M145" s="758"/>
      <c r="N145" s="758"/>
      <c r="O145" s="758"/>
      <c r="P145" s="758"/>
      <c r="Q145" s="758"/>
      <c r="R145" s="758"/>
      <c r="S145" s="758"/>
      <c r="T145" s="758"/>
      <c r="U145" s="758"/>
      <c r="V145" s="758"/>
      <c r="W145" s="430"/>
      <c r="X145" s="430"/>
      <c r="Y145" s="430"/>
      <c r="Z145" s="430"/>
      <c r="AA145" s="430"/>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row>
    <row r="146" spans="1:54" s="99" customFormat="1" ht="8.25" customHeight="1">
      <c r="A146" s="97"/>
      <c r="B146" s="106"/>
      <c r="C146" s="104"/>
      <c r="D146" s="430"/>
      <c r="E146" s="430"/>
      <c r="F146" s="430"/>
      <c r="G146" s="430"/>
      <c r="H146" s="430"/>
      <c r="I146" s="430"/>
      <c r="J146" s="430"/>
      <c r="K146" s="430"/>
      <c r="L146" s="430"/>
      <c r="M146" s="104"/>
      <c r="N146" s="430"/>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97"/>
    </row>
    <row r="147" spans="1:54" s="99" customFormat="1" ht="8.25" customHeight="1">
      <c r="A147" s="97"/>
      <c r="B147" s="757" t="s">
        <v>1044</v>
      </c>
      <c r="C147" s="757"/>
      <c r="D147" s="757"/>
      <c r="E147" s="757"/>
      <c r="F147" s="757"/>
      <c r="G147" s="757"/>
      <c r="H147" s="757"/>
      <c r="I147" s="757"/>
      <c r="J147" s="757"/>
      <c r="K147" s="757"/>
      <c r="L147" s="757"/>
      <c r="M147" s="757"/>
      <c r="N147" s="757"/>
      <c r="O147" s="757" t="s">
        <v>33</v>
      </c>
      <c r="P147" s="757"/>
      <c r="Q147" s="757"/>
      <c r="R147" s="757"/>
      <c r="S147" s="757"/>
      <c r="T147" s="757"/>
      <c r="U147" s="757"/>
      <c r="V147" s="757"/>
      <c r="W147" s="757"/>
      <c r="X147" s="757"/>
      <c r="Y147" s="757"/>
      <c r="Z147" s="97"/>
      <c r="AA147" s="97"/>
      <c r="AB147" s="97"/>
      <c r="AC147" s="97"/>
      <c r="AD147" s="97"/>
      <c r="AE147" s="97"/>
      <c r="AF147" s="123"/>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30"/>
      <c r="BB147" s="97"/>
    </row>
    <row r="148" spans="1:54" s="99" customFormat="1" ht="14.25">
      <c r="A148" s="97"/>
      <c r="B148" s="757"/>
      <c r="C148" s="757"/>
      <c r="D148" s="757"/>
      <c r="E148" s="757"/>
      <c r="F148" s="757"/>
      <c r="G148" s="757"/>
      <c r="H148" s="757"/>
      <c r="I148" s="757"/>
      <c r="J148" s="757"/>
      <c r="K148" s="757"/>
      <c r="L148" s="757"/>
      <c r="M148" s="757"/>
      <c r="N148" s="757"/>
      <c r="O148" s="757"/>
      <c r="P148" s="757"/>
      <c r="Q148" s="757"/>
      <c r="R148" s="757"/>
      <c r="S148" s="757"/>
      <c r="T148" s="757"/>
      <c r="U148" s="757"/>
      <c r="V148" s="757"/>
      <c r="W148" s="757"/>
      <c r="X148" s="757"/>
      <c r="Y148" s="757"/>
      <c r="Z148" s="97"/>
      <c r="AA148" s="97"/>
      <c r="AB148" s="97"/>
      <c r="AC148" s="97"/>
      <c r="AD148" s="97"/>
      <c r="AE148" s="97"/>
      <c r="AF148" s="119"/>
      <c r="AG148" s="113" t="s">
        <v>290</v>
      </c>
      <c r="AH148" s="116"/>
      <c r="AI148" s="116" t="s">
        <v>1044</v>
      </c>
      <c r="AJ148" s="116"/>
      <c r="AK148" s="116"/>
      <c r="AL148" s="116"/>
      <c r="AM148" s="116"/>
      <c r="AN148" s="116"/>
      <c r="AO148" s="116"/>
      <c r="AP148" s="116"/>
      <c r="AQ148" s="116"/>
      <c r="AR148" s="116"/>
      <c r="AS148" s="116"/>
      <c r="AT148" s="116"/>
      <c r="AU148" s="116"/>
      <c r="AV148" s="116"/>
      <c r="AW148" s="116"/>
      <c r="AX148" s="116"/>
      <c r="AY148" s="116"/>
      <c r="AZ148" s="116"/>
      <c r="BA148" s="132"/>
      <c r="BB148" s="97"/>
    </row>
    <row r="149" spans="1:54" s="99" customFormat="1" ht="14.25">
      <c r="A149" s="97"/>
      <c r="B149" s="757"/>
      <c r="C149" s="757"/>
      <c r="D149" s="757"/>
      <c r="E149" s="757"/>
      <c r="F149" s="757"/>
      <c r="G149" s="757"/>
      <c r="H149" s="757"/>
      <c r="I149" s="757"/>
      <c r="J149" s="757"/>
      <c r="K149" s="757"/>
      <c r="L149" s="757"/>
      <c r="M149" s="757"/>
      <c r="N149" s="757"/>
      <c r="O149" s="757"/>
      <c r="P149" s="757"/>
      <c r="Q149" s="757"/>
      <c r="R149" s="757"/>
      <c r="S149" s="757"/>
      <c r="T149" s="757"/>
      <c r="U149" s="757"/>
      <c r="V149" s="757"/>
      <c r="W149" s="757"/>
      <c r="X149" s="757"/>
      <c r="Y149" s="757"/>
      <c r="Z149" s="97"/>
      <c r="AA149" s="97"/>
      <c r="AB149" s="97"/>
      <c r="AC149" s="97"/>
      <c r="AD149" s="97"/>
      <c r="AE149" s="97"/>
      <c r="AF149" s="119"/>
      <c r="AG149" s="113"/>
      <c r="AH149" s="116"/>
      <c r="AI149" s="116" t="s">
        <v>1057</v>
      </c>
      <c r="AJ149" s="116"/>
      <c r="AK149" s="116"/>
      <c r="AL149" s="116"/>
      <c r="AM149" s="116"/>
      <c r="AN149" s="116"/>
      <c r="AO149" s="116"/>
      <c r="AP149" s="116"/>
      <c r="AQ149" s="116"/>
      <c r="AR149" s="116"/>
      <c r="AS149" s="116"/>
      <c r="AT149" s="116"/>
      <c r="AU149" s="116"/>
      <c r="AV149" s="116"/>
      <c r="AW149" s="116"/>
      <c r="AX149" s="116"/>
      <c r="AY149" s="116"/>
      <c r="AZ149" s="116"/>
      <c r="BA149" s="132"/>
      <c r="BB149" s="97"/>
    </row>
    <row r="150" spans="1:54" s="99" customFormat="1" ht="8.25" customHeight="1">
      <c r="A150" s="97"/>
      <c r="B150" s="757"/>
      <c r="C150" s="757"/>
      <c r="D150" s="757"/>
      <c r="E150" s="757"/>
      <c r="F150" s="757"/>
      <c r="G150" s="757"/>
      <c r="H150" s="757"/>
      <c r="I150" s="757"/>
      <c r="J150" s="757"/>
      <c r="K150" s="757"/>
      <c r="L150" s="757"/>
      <c r="M150" s="757"/>
      <c r="N150" s="757"/>
      <c r="O150" s="757"/>
      <c r="P150" s="757"/>
      <c r="Q150" s="757"/>
      <c r="R150" s="757"/>
      <c r="S150" s="757"/>
      <c r="T150" s="757"/>
      <c r="U150" s="757"/>
      <c r="V150" s="757"/>
      <c r="W150" s="757"/>
      <c r="X150" s="757"/>
      <c r="Y150" s="757"/>
      <c r="Z150" s="97"/>
      <c r="AA150" s="97"/>
      <c r="AB150" s="97"/>
      <c r="AC150" s="97"/>
      <c r="AD150" s="97"/>
      <c r="AE150" s="97"/>
      <c r="AF150" s="119"/>
      <c r="AG150" s="135"/>
      <c r="AH150" s="116"/>
      <c r="AI150" s="136"/>
      <c r="AJ150" s="116"/>
      <c r="AK150" s="116"/>
      <c r="AL150" s="116"/>
      <c r="AM150" s="116"/>
      <c r="AN150" s="116"/>
      <c r="AO150" s="116"/>
      <c r="AP150" s="129"/>
      <c r="AQ150" s="129"/>
      <c r="AR150" s="129"/>
      <c r="AS150" s="129"/>
      <c r="AT150" s="129"/>
      <c r="AU150" s="116"/>
      <c r="AV150" s="116"/>
      <c r="AW150" s="116"/>
      <c r="AX150" s="116"/>
      <c r="AY150" s="116"/>
      <c r="AZ150" s="116"/>
      <c r="BA150" s="132"/>
      <c r="BB150" s="97"/>
    </row>
    <row r="151" spans="1:54" s="99" customFormat="1" ht="14.25" customHeight="1">
      <c r="A151" s="97"/>
      <c r="B151" s="757"/>
      <c r="C151" s="757"/>
      <c r="D151" s="757"/>
      <c r="E151" s="757"/>
      <c r="F151" s="757"/>
      <c r="G151" s="757"/>
      <c r="H151" s="757"/>
      <c r="I151" s="757"/>
      <c r="J151" s="757"/>
      <c r="K151" s="757"/>
      <c r="L151" s="757"/>
      <c r="M151" s="757"/>
      <c r="N151" s="757"/>
      <c r="O151" s="757"/>
      <c r="P151" s="757"/>
      <c r="Q151" s="757"/>
      <c r="R151" s="757"/>
      <c r="S151" s="757"/>
      <c r="T151" s="757"/>
      <c r="U151" s="757"/>
      <c r="V151" s="757"/>
      <c r="W151" s="757"/>
      <c r="X151" s="757"/>
      <c r="Y151" s="757"/>
      <c r="Z151" s="97"/>
      <c r="AA151" s="97"/>
      <c r="AB151" s="97"/>
      <c r="AC151" s="97"/>
      <c r="AD151" s="97"/>
      <c r="AE151" s="97"/>
      <c r="AF151" s="119"/>
      <c r="AG151" s="113" t="s">
        <v>290</v>
      </c>
      <c r="AH151" s="116"/>
      <c r="AI151" s="116" t="s">
        <v>1055</v>
      </c>
      <c r="AJ151" s="116"/>
      <c r="AK151" s="116"/>
      <c r="AL151" s="116"/>
      <c r="AM151" s="116"/>
      <c r="AN151" s="116"/>
      <c r="AO151" s="116"/>
      <c r="AP151" s="129"/>
      <c r="AQ151" s="129"/>
      <c r="AR151" s="129"/>
      <c r="AS151" s="129"/>
      <c r="AT151" s="129"/>
      <c r="AU151" s="116"/>
      <c r="AV151" s="116"/>
      <c r="AW151" s="116"/>
      <c r="AX151" s="116"/>
      <c r="AY151" s="116"/>
      <c r="AZ151" s="116"/>
      <c r="BA151" s="132"/>
      <c r="BB151" s="97"/>
    </row>
    <row r="152" spans="1:54" s="99" customFormat="1" ht="14.25" customHeight="1">
      <c r="A152" s="97"/>
      <c r="B152" s="757"/>
      <c r="C152" s="757"/>
      <c r="D152" s="757"/>
      <c r="E152" s="757"/>
      <c r="F152" s="757"/>
      <c r="G152" s="757"/>
      <c r="H152" s="757"/>
      <c r="I152" s="757"/>
      <c r="J152" s="757"/>
      <c r="K152" s="757"/>
      <c r="L152" s="757"/>
      <c r="M152" s="757"/>
      <c r="N152" s="757"/>
      <c r="O152" s="757"/>
      <c r="P152" s="757"/>
      <c r="Q152" s="757"/>
      <c r="R152" s="757"/>
      <c r="S152" s="757"/>
      <c r="T152" s="757"/>
      <c r="U152" s="757"/>
      <c r="V152" s="757"/>
      <c r="W152" s="757"/>
      <c r="X152" s="757"/>
      <c r="Y152" s="757"/>
      <c r="Z152" s="97"/>
      <c r="AA152" s="97"/>
      <c r="AB152" s="97"/>
      <c r="AC152" s="97"/>
      <c r="AD152" s="97"/>
      <c r="AE152" s="97"/>
      <c r="AF152" s="119"/>
      <c r="AG152" s="113"/>
      <c r="AH152" s="116"/>
      <c r="AI152" s="116" t="s">
        <v>1058</v>
      </c>
      <c r="AJ152" s="116"/>
      <c r="AK152" s="116"/>
      <c r="AL152" s="116"/>
      <c r="AM152" s="116"/>
      <c r="AN152" s="116"/>
      <c r="AO152" s="116"/>
      <c r="AP152" s="129"/>
      <c r="AQ152" s="129"/>
      <c r="AR152" s="129"/>
      <c r="AS152" s="129"/>
      <c r="AT152" s="129"/>
      <c r="AU152" s="116"/>
      <c r="AV152" s="116"/>
      <c r="AW152" s="116"/>
      <c r="AX152" s="116"/>
      <c r="AY152" s="116"/>
      <c r="AZ152" s="116"/>
      <c r="BA152" s="132"/>
      <c r="BB152" s="97"/>
    </row>
    <row r="153" spans="1:54" s="99" customFormat="1" ht="14.25" customHeight="1">
      <c r="A153" s="97"/>
      <c r="B153" s="757"/>
      <c r="C153" s="757"/>
      <c r="D153" s="757"/>
      <c r="E153" s="757"/>
      <c r="F153" s="757"/>
      <c r="G153" s="757"/>
      <c r="H153" s="757"/>
      <c r="I153" s="757"/>
      <c r="J153" s="757"/>
      <c r="K153" s="757"/>
      <c r="L153" s="757"/>
      <c r="M153" s="757"/>
      <c r="N153" s="757"/>
      <c r="O153" s="757"/>
      <c r="P153" s="757"/>
      <c r="Q153" s="757"/>
      <c r="R153" s="757"/>
      <c r="S153" s="757"/>
      <c r="T153" s="757"/>
      <c r="U153" s="757"/>
      <c r="V153" s="757"/>
      <c r="W153" s="757"/>
      <c r="X153" s="757"/>
      <c r="Y153" s="757"/>
      <c r="Z153" s="97"/>
      <c r="AA153" s="97"/>
      <c r="AB153" s="97"/>
      <c r="AC153" s="97"/>
      <c r="AD153" s="97"/>
      <c r="AE153" s="97"/>
      <c r="AF153" s="119"/>
      <c r="AG153" s="113"/>
      <c r="AH153" s="116"/>
      <c r="AI153" s="116"/>
      <c r="AJ153" s="116"/>
      <c r="AK153" s="116"/>
      <c r="AL153" s="116"/>
      <c r="AM153" s="116"/>
      <c r="AN153" s="116"/>
      <c r="AO153" s="116"/>
      <c r="AP153" s="129"/>
      <c r="AQ153" s="129"/>
      <c r="AR153" s="129"/>
      <c r="AS153" s="129"/>
      <c r="AT153" s="129"/>
      <c r="AU153" s="116"/>
      <c r="AV153" s="116"/>
      <c r="AW153" s="116"/>
      <c r="AX153" s="116"/>
      <c r="AY153" s="116"/>
      <c r="AZ153" s="116"/>
      <c r="BA153" s="132"/>
      <c r="BB153" s="97"/>
    </row>
    <row r="154" spans="1:54" s="99" customFormat="1" ht="14.25" customHeight="1">
      <c r="A154" s="97"/>
      <c r="B154" s="757"/>
      <c r="C154" s="757"/>
      <c r="D154" s="757"/>
      <c r="E154" s="757"/>
      <c r="F154" s="757"/>
      <c r="G154" s="757"/>
      <c r="H154" s="757"/>
      <c r="I154" s="757"/>
      <c r="J154" s="757"/>
      <c r="K154" s="757"/>
      <c r="L154" s="757"/>
      <c r="M154" s="757"/>
      <c r="N154" s="757"/>
      <c r="O154" s="757"/>
      <c r="P154" s="757"/>
      <c r="Q154" s="757"/>
      <c r="R154" s="757"/>
      <c r="S154" s="757"/>
      <c r="T154" s="757"/>
      <c r="U154" s="757"/>
      <c r="V154" s="757"/>
      <c r="W154" s="757"/>
      <c r="X154" s="757"/>
      <c r="Y154" s="757"/>
      <c r="Z154" s="97"/>
      <c r="AA154" s="97"/>
      <c r="AB154" s="97"/>
      <c r="AC154" s="97"/>
      <c r="AD154" s="97"/>
      <c r="AE154" s="97"/>
      <c r="AF154" s="119"/>
      <c r="AG154" s="113" t="s">
        <v>290</v>
      </c>
      <c r="AH154" s="116"/>
      <c r="AI154" s="116" t="s">
        <v>1056</v>
      </c>
      <c r="AJ154" s="116"/>
      <c r="AK154" s="116"/>
      <c r="AL154" s="116"/>
      <c r="AM154" s="116"/>
      <c r="AN154" s="116"/>
      <c r="AO154" s="116"/>
      <c r="AP154" s="129"/>
      <c r="AQ154" s="129"/>
      <c r="AR154" s="129"/>
      <c r="AS154" s="129"/>
      <c r="AT154" s="129"/>
      <c r="AU154" s="116"/>
      <c r="AV154" s="116"/>
      <c r="AW154" s="116"/>
      <c r="AX154" s="116"/>
      <c r="AY154" s="116"/>
      <c r="AZ154" s="116"/>
      <c r="BA154" s="132"/>
      <c r="BB154" s="97"/>
    </row>
    <row r="155" spans="1:54" s="99" customFormat="1" ht="14.25" customHeight="1">
      <c r="A155" s="97"/>
      <c r="B155" s="757"/>
      <c r="C155" s="757"/>
      <c r="D155" s="757"/>
      <c r="E155" s="757"/>
      <c r="F155" s="757"/>
      <c r="G155" s="757"/>
      <c r="H155" s="757"/>
      <c r="I155" s="757"/>
      <c r="J155" s="757"/>
      <c r="K155" s="757"/>
      <c r="L155" s="757"/>
      <c r="M155" s="757"/>
      <c r="N155" s="757"/>
      <c r="O155" s="757"/>
      <c r="P155" s="757"/>
      <c r="Q155" s="757"/>
      <c r="R155" s="757"/>
      <c r="S155" s="757"/>
      <c r="T155" s="757"/>
      <c r="U155" s="757"/>
      <c r="V155" s="757"/>
      <c r="W155" s="757"/>
      <c r="X155" s="757"/>
      <c r="Y155" s="757"/>
      <c r="Z155" s="97"/>
      <c r="AA155" s="97"/>
      <c r="AB155" s="97"/>
      <c r="AC155" s="97"/>
      <c r="AD155" s="97"/>
      <c r="AE155" s="97"/>
      <c r="AF155" s="119"/>
      <c r="AG155" s="113"/>
      <c r="AH155" s="116"/>
      <c r="AI155" s="116" t="s">
        <v>1059</v>
      </c>
      <c r="AJ155" s="116"/>
      <c r="AK155" s="116"/>
      <c r="AL155" s="116"/>
      <c r="AM155" s="116"/>
      <c r="AN155" s="116"/>
      <c r="AO155" s="116"/>
      <c r="AP155" s="129"/>
      <c r="AQ155" s="129"/>
      <c r="AR155" s="129"/>
      <c r="AS155" s="129"/>
      <c r="AT155" s="129"/>
      <c r="AU155" s="116"/>
      <c r="AV155" s="116"/>
      <c r="AW155" s="116"/>
      <c r="AX155" s="116"/>
      <c r="AY155" s="116"/>
      <c r="AZ155" s="116"/>
      <c r="BA155" s="132"/>
      <c r="BB155" s="97"/>
    </row>
    <row r="156" spans="1:54" s="99" customFormat="1" ht="14.25" customHeight="1">
      <c r="A156" s="97"/>
      <c r="B156" s="757"/>
      <c r="C156" s="757"/>
      <c r="D156" s="757"/>
      <c r="E156" s="757"/>
      <c r="F156" s="757"/>
      <c r="G156" s="757"/>
      <c r="H156" s="757"/>
      <c r="I156" s="757"/>
      <c r="J156" s="757"/>
      <c r="K156" s="757"/>
      <c r="L156" s="757"/>
      <c r="M156" s="757"/>
      <c r="N156" s="757"/>
      <c r="O156" s="757"/>
      <c r="P156" s="757"/>
      <c r="Q156" s="757"/>
      <c r="R156" s="757"/>
      <c r="S156" s="757"/>
      <c r="T156" s="757"/>
      <c r="U156" s="757"/>
      <c r="V156" s="757"/>
      <c r="W156" s="757"/>
      <c r="X156" s="757"/>
      <c r="Y156" s="757"/>
      <c r="Z156" s="97"/>
      <c r="AA156" s="97"/>
      <c r="AB156" s="97"/>
      <c r="AC156" s="97"/>
      <c r="AD156" s="97"/>
      <c r="AE156" s="97"/>
      <c r="AF156" s="119"/>
      <c r="AG156" s="113"/>
      <c r="AH156" s="116"/>
      <c r="AI156" s="116"/>
      <c r="AJ156" s="116"/>
      <c r="AK156" s="116"/>
      <c r="AL156" s="116"/>
      <c r="AM156" s="116"/>
      <c r="AN156" s="116"/>
      <c r="AO156" s="116"/>
      <c r="AP156" s="129"/>
      <c r="AQ156" s="129"/>
      <c r="AR156" s="129"/>
      <c r="AS156" s="129"/>
      <c r="AT156" s="129"/>
      <c r="AU156" s="116"/>
      <c r="AV156" s="116"/>
      <c r="AW156" s="116"/>
      <c r="AX156" s="116"/>
      <c r="AY156" s="116"/>
      <c r="AZ156" s="116"/>
      <c r="BA156" s="132"/>
      <c r="BB156" s="97"/>
    </row>
    <row r="157" spans="1:54" s="99" customFormat="1" ht="14.25" customHeight="1">
      <c r="A157" s="97"/>
      <c r="B157" s="757"/>
      <c r="C157" s="757"/>
      <c r="D157" s="757"/>
      <c r="E157" s="757"/>
      <c r="F157" s="757"/>
      <c r="G157" s="757"/>
      <c r="H157" s="757"/>
      <c r="I157" s="757"/>
      <c r="J157" s="757"/>
      <c r="K157" s="757"/>
      <c r="L157" s="757"/>
      <c r="M157" s="757"/>
      <c r="N157" s="757"/>
      <c r="O157" s="757"/>
      <c r="P157" s="757"/>
      <c r="Q157" s="757"/>
      <c r="R157" s="757"/>
      <c r="S157" s="757"/>
      <c r="T157" s="757"/>
      <c r="U157" s="757"/>
      <c r="V157" s="757"/>
      <c r="W157" s="757"/>
      <c r="X157" s="757"/>
      <c r="Y157" s="757"/>
      <c r="Z157" s="97"/>
      <c r="AA157" s="97"/>
      <c r="AB157" s="97"/>
      <c r="AC157" s="97"/>
      <c r="AD157" s="97"/>
      <c r="AE157" s="97"/>
      <c r="AF157" s="119"/>
      <c r="AG157" s="113" t="s">
        <v>290</v>
      </c>
      <c r="AH157" s="116"/>
      <c r="AI157" s="116" t="s">
        <v>33</v>
      </c>
      <c r="AJ157" s="116"/>
      <c r="AK157" s="116" t="s">
        <v>1043</v>
      </c>
      <c r="AL157" s="116"/>
      <c r="AM157" s="116"/>
      <c r="AN157" s="116"/>
      <c r="AO157" s="116"/>
      <c r="AP157" s="129"/>
      <c r="AQ157" s="129"/>
      <c r="AR157" s="129"/>
      <c r="AS157" s="129"/>
      <c r="AT157" s="129"/>
      <c r="AU157" s="116"/>
      <c r="AV157" s="116"/>
      <c r="AW157" s="116"/>
      <c r="AX157" s="116"/>
      <c r="AY157" s="116"/>
      <c r="AZ157" s="116"/>
      <c r="BA157" s="132"/>
      <c r="BB157" s="97"/>
    </row>
    <row r="158" spans="1:54" s="99" customFormat="1" ht="8.25" customHeight="1">
      <c r="A158" s="97"/>
      <c r="B158" s="757"/>
      <c r="C158" s="757"/>
      <c r="D158" s="757"/>
      <c r="E158" s="757"/>
      <c r="F158" s="757"/>
      <c r="G158" s="757"/>
      <c r="H158" s="757"/>
      <c r="I158" s="757"/>
      <c r="J158" s="757"/>
      <c r="K158" s="757"/>
      <c r="L158" s="757"/>
      <c r="M158" s="757"/>
      <c r="N158" s="757"/>
      <c r="O158" s="757"/>
      <c r="P158" s="757"/>
      <c r="Q158" s="757"/>
      <c r="R158" s="757"/>
      <c r="S158" s="757"/>
      <c r="T158" s="757"/>
      <c r="U158" s="757"/>
      <c r="V158" s="757"/>
      <c r="W158" s="757"/>
      <c r="X158" s="757"/>
      <c r="Y158" s="757"/>
      <c r="Z158" s="97"/>
      <c r="AA158" s="97"/>
      <c r="AB158" s="97"/>
      <c r="AC158" s="97"/>
      <c r="AD158" s="97"/>
      <c r="AE158" s="97"/>
      <c r="AF158" s="127"/>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2"/>
      <c r="BB158" s="97"/>
    </row>
    <row r="159" spans="1:54" s="99" customFormat="1" ht="8.25" customHeight="1">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row>
    <row r="160" spans="1:54" s="99" customFormat="1" ht="13.5">
      <c r="A160" s="97"/>
      <c r="B160" s="97" t="s">
        <v>935</v>
      </c>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t="s">
        <v>936</v>
      </c>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row>
    <row r="161" spans="1:54" s="99" customFormat="1" ht="13.5">
      <c r="A161" s="97"/>
      <c r="B161" s="97" t="s">
        <v>934</v>
      </c>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t="s">
        <v>937</v>
      </c>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row>
    <row r="162" spans="1:54" s="99" customFormat="1" ht="13.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t="s">
        <v>244</v>
      </c>
      <c r="AI162" s="97"/>
      <c r="AJ162" s="97"/>
      <c r="AK162" s="97"/>
      <c r="AL162" s="97"/>
      <c r="AM162" s="97"/>
      <c r="AN162" s="97"/>
      <c r="AO162" s="97"/>
      <c r="AP162" s="97"/>
      <c r="AQ162" s="97"/>
      <c r="AR162" s="97"/>
      <c r="AS162" s="97"/>
      <c r="AT162" s="97"/>
      <c r="AU162" s="97"/>
      <c r="AV162" s="97"/>
      <c r="AW162" s="97"/>
      <c r="AX162" s="97"/>
      <c r="AY162" s="97"/>
      <c r="AZ162" s="97"/>
      <c r="BA162" s="97"/>
      <c r="BB162" s="97"/>
    </row>
    <row r="163" spans="1:54" s="99" customFormat="1" ht="13.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t="s">
        <v>246</v>
      </c>
      <c r="AI163" s="97"/>
      <c r="AJ163" s="97"/>
      <c r="AK163" s="97"/>
      <c r="AL163" s="97"/>
      <c r="AM163" s="97"/>
      <c r="AN163" s="97"/>
      <c r="AO163" s="97"/>
      <c r="AP163" s="97"/>
      <c r="AQ163" s="97"/>
      <c r="AR163" s="97"/>
      <c r="AS163" s="97"/>
      <c r="AT163" s="97"/>
      <c r="AU163" s="97"/>
      <c r="AV163" s="97"/>
      <c r="AW163" s="97"/>
      <c r="AX163" s="97"/>
      <c r="AY163" s="97"/>
      <c r="AZ163" s="97"/>
      <c r="BA163" s="97"/>
      <c r="BB163" s="97"/>
    </row>
    <row r="164" spans="1:54" s="99" customFormat="1" ht="13.5">
      <c r="A164" s="97"/>
      <c r="C164" s="97"/>
      <c r="D164" s="361"/>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t="s">
        <v>245</v>
      </c>
      <c r="AI164" s="97"/>
      <c r="AJ164" s="97"/>
      <c r="AK164" s="97"/>
      <c r="AL164" s="97"/>
      <c r="AM164" s="97"/>
      <c r="AN164" s="97"/>
      <c r="AO164" s="97"/>
      <c r="AP164" s="97"/>
      <c r="AQ164" s="97"/>
      <c r="AR164" s="97"/>
      <c r="AS164" s="97"/>
      <c r="AT164" s="97"/>
      <c r="AU164" s="97"/>
      <c r="AV164" s="97"/>
      <c r="AW164" s="97"/>
      <c r="AX164" s="97"/>
      <c r="AY164" s="97"/>
      <c r="AZ164" s="97"/>
      <c r="BA164" s="97"/>
      <c r="BB164" s="97"/>
    </row>
    <row r="165" spans="1:54"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29"/>
      <c r="AH165" s="29"/>
      <c r="AI165" s="29"/>
      <c r="AJ165" s="29"/>
      <c r="AK165" s="5"/>
      <c r="AL165" s="5"/>
      <c r="AM165" s="5"/>
      <c r="AN165" s="5"/>
      <c r="AO165" s="5"/>
      <c r="AP165" s="5"/>
      <c r="AQ165" s="5"/>
      <c r="AR165" s="5"/>
      <c r="AS165" s="5"/>
      <c r="AT165" s="5"/>
      <c r="AU165" s="5"/>
      <c r="AV165" s="5"/>
      <c r="AW165" s="5"/>
      <c r="AX165" s="5"/>
      <c r="AY165" s="5"/>
      <c r="AZ165" s="5"/>
      <c r="BA165" s="5"/>
      <c r="BB165" s="5"/>
    </row>
    <row r="166" spans="1:54" s="99" customFormat="1" ht="18.75" customHeight="1">
      <c r="A166" s="97"/>
      <c r="B166" s="758" t="s">
        <v>1045</v>
      </c>
      <c r="C166" s="758"/>
      <c r="D166" s="758"/>
      <c r="E166" s="758"/>
      <c r="F166" s="758"/>
      <c r="G166" s="758"/>
      <c r="H166" s="758"/>
      <c r="I166" s="758"/>
      <c r="J166" s="758"/>
      <c r="K166" s="758"/>
      <c r="L166" s="758"/>
      <c r="M166" s="758"/>
      <c r="N166" s="758"/>
      <c r="O166" s="758"/>
      <c r="P166" s="758"/>
      <c r="Q166" s="758"/>
      <c r="R166" s="758"/>
      <c r="S166" s="758"/>
      <c r="T166" s="758"/>
      <c r="U166" s="758"/>
      <c r="V166" s="758"/>
      <c r="W166" s="430"/>
      <c r="X166" s="430"/>
      <c r="Y166" s="430"/>
      <c r="Z166" s="430"/>
      <c r="AA166" s="430"/>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row>
    <row r="167" spans="1:54" s="99" customFormat="1" ht="8.25" customHeight="1">
      <c r="A167" s="97"/>
      <c r="B167" s="106"/>
      <c r="C167" s="104"/>
      <c r="D167" s="430"/>
      <c r="E167" s="430"/>
      <c r="F167" s="430"/>
      <c r="G167" s="430"/>
      <c r="H167" s="430"/>
      <c r="I167" s="430"/>
      <c r="J167" s="430"/>
      <c r="K167" s="430"/>
      <c r="L167" s="430"/>
      <c r="M167" s="104"/>
      <c r="N167" s="430"/>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97"/>
    </row>
    <row r="168" spans="1:54" s="99" customFormat="1" ht="14.25" customHeight="1">
      <c r="A168" s="97"/>
      <c r="B168" s="757" t="s">
        <v>1046</v>
      </c>
      <c r="C168" s="757"/>
      <c r="D168" s="757"/>
      <c r="E168" s="757"/>
      <c r="F168" s="757"/>
      <c r="G168" s="757"/>
      <c r="H168" s="757"/>
      <c r="I168" s="757"/>
      <c r="J168" s="757"/>
      <c r="K168" s="757"/>
      <c r="L168" s="757"/>
      <c r="M168" s="757"/>
      <c r="N168" s="757"/>
      <c r="O168" s="759" t="s">
        <v>1049</v>
      </c>
      <c r="P168" s="760"/>
      <c r="Q168" s="760"/>
      <c r="R168" s="760"/>
      <c r="S168" s="760"/>
      <c r="T168" s="760"/>
      <c r="U168" s="760"/>
      <c r="V168" s="760"/>
      <c r="W168" s="760"/>
      <c r="X168" s="760"/>
      <c r="Y168" s="760"/>
      <c r="Z168" s="97"/>
      <c r="AA168" s="97"/>
      <c r="AB168" s="97"/>
      <c r="AC168" s="97"/>
      <c r="AD168" s="97"/>
      <c r="AE168" s="97"/>
      <c r="AF168" s="761" t="s">
        <v>406</v>
      </c>
      <c r="AG168" s="761"/>
      <c r="AH168" s="761"/>
      <c r="AI168" s="761"/>
      <c r="AJ168" s="761"/>
      <c r="AK168" s="761"/>
      <c r="AL168" s="761"/>
      <c r="AM168" s="761"/>
      <c r="AN168" s="761"/>
      <c r="AO168" s="761"/>
      <c r="AP168" s="761"/>
      <c r="AQ168" s="761"/>
      <c r="AR168" s="761"/>
      <c r="AS168" s="761"/>
      <c r="AT168" s="761"/>
      <c r="AU168" s="761"/>
      <c r="AV168" s="761"/>
      <c r="AW168" s="761"/>
      <c r="AX168" s="761"/>
      <c r="AY168" s="761"/>
      <c r="AZ168" s="761"/>
      <c r="BA168" s="761"/>
      <c r="BB168" s="97"/>
    </row>
    <row r="169" spans="1:54" s="99" customFormat="1" ht="13.5">
      <c r="A169" s="97"/>
      <c r="B169" s="757"/>
      <c r="C169" s="757"/>
      <c r="D169" s="757"/>
      <c r="E169" s="757"/>
      <c r="F169" s="757"/>
      <c r="G169" s="757"/>
      <c r="H169" s="757"/>
      <c r="I169" s="757"/>
      <c r="J169" s="757"/>
      <c r="K169" s="757"/>
      <c r="L169" s="757"/>
      <c r="M169" s="757"/>
      <c r="N169" s="757"/>
      <c r="O169" s="760"/>
      <c r="P169" s="760"/>
      <c r="Q169" s="760"/>
      <c r="R169" s="760"/>
      <c r="S169" s="760"/>
      <c r="T169" s="760"/>
      <c r="U169" s="760"/>
      <c r="V169" s="760"/>
      <c r="W169" s="760"/>
      <c r="X169" s="760"/>
      <c r="Y169" s="760"/>
      <c r="Z169" s="97"/>
      <c r="AA169" s="97"/>
      <c r="AB169" s="97"/>
      <c r="AC169" s="97"/>
      <c r="AD169" s="97"/>
      <c r="AE169" s="97"/>
      <c r="AF169" s="762"/>
      <c r="AG169" s="762"/>
      <c r="AH169" s="762"/>
      <c r="AI169" s="762"/>
      <c r="AJ169" s="762"/>
      <c r="AK169" s="762"/>
      <c r="AL169" s="762"/>
      <c r="AM169" s="762"/>
      <c r="AN169" s="762"/>
      <c r="AO169" s="762"/>
      <c r="AP169" s="762"/>
      <c r="AQ169" s="763" t="s">
        <v>409</v>
      </c>
      <c r="AR169" s="763"/>
      <c r="AS169" s="763"/>
      <c r="AT169" s="763"/>
      <c r="AU169" s="763"/>
      <c r="AV169" s="763"/>
      <c r="AW169" s="763"/>
      <c r="AX169" s="763"/>
      <c r="AY169" s="763"/>
      <c r="AZ169" s="763"/>
      <c r="BA169" s="763"/>
      <c r="BB169" s="97"/>
    </row>
    <row r="170" spans="1:54" s="99" customFormat="1" ht="8.25" customHeight="1">
      <c r="A170" s="97"/>
      <c r="B170" s="757"/>
      <c r="C170" s="757"/>
      <c r="D170" s="757"/>
      <c r="E170" s="757"/>
      <c r="F170" s="757"/>
      <c r="G170" s="757"/>
      <c r="H170" s="757"/>
      <c r="I170" s="757"/>
      <c r="J170" s="757"/>
      <c r="K170" s="757"/>
      <c r="L170" s="757"/>
      <c r="M170" s="757"/>
      <c r="N170" s="757"/>
      <c r="O170" s="760"/>
      <c r="P170" s="760"/>
      <c r="Q170" s="760"/>
      <c r="R170" s="760"/>
      <c r="S170" s="760"/>
      <c r="T170" s="760"/>
      <c r="U170" s="760"/>
      <c r="V170" s="760"/>
      <c r="W170" s="760"/>
      <c r="X170" s="760"/>
      <c r="Y170" s="760"/>
      <c r="Z170" s="97"/>
      <c r="AA170" s="97"/>
      <c r="AB170" s="97"/>
      <c r="AC170" s="97"/>
      <c r="AD170" s="97"/>
      <c r="AE170" s="97"/>
      <c r="AF170" s="762"/>
      <c r="AG170" s="762"/>
      <c r="AH170" s="762"/>
      <c r="AI170" s="762"/>
      <c r="AJ170" s="762"/>
      <c r="AK170" s="762"/>
      <c r="AL170" s="762"/>
      <c r="AM170" s="762"/>
      <c r="AN170" s="762"/>
      <c r="AO170" s="762"/>
      <c r="AP170" s="762"/>
      <c r="AQ170" s="763"/>
      <c r="AR170" s="763"/>
      <c r="AS170" s="763"/>
      <c r="AT170" s="763"/>
      <c r="AU170" s="763"/>
      <c r="AV170" s="763"/>
      <c r="AW170" s="763"/>
      <c r="AX170" s="763"/>
      <c r="AY170" s="763"/>
      <c r="AZ170" s="763"/>
      <c r="BA170" s="763"/>
      <c r="BB170" s="97"/>
    </row>
    <row r="171" spans="1:54" s="99" customFormat="1" ht="14.25" customHeight="1">
      <c r="A171" s="97"/>
      <c r="B171" s="757"/>
      <c r="C171" s="757"/>
      <c r="D171" s="757"/>
      <c r="E171" s="757"/>
      <c r="F171" s="757"/>
      <c r="G171" s="757"/>
      <c r="H171" s="757"/>
      <c r="I171" s="757"/>
      <c r="J171" s="757"/>
      <c r="K171" s="757"/>
      <c r="L171" s="757"/>
      <c r="M171" s="757"/>
      <c r="N171" s="757"/>
      <c r="O171" s="760"/>
      <c r="P171" s="760"/>
      <c r="Q171" s="760"/>
      <c r="R171" s="760"/>
      <c r="S171" s="760"/>
      <c r="T171" s="760"/>
      <c r="U171" s="760"/>
      <c r="V171" s="760"/>
      <c r="W171" s="760"/>
      <c r="X171" s="760"/>
      <c r="Y171" s="760"/>
      <c r="Z171" s="97"/>
      <c r="AA171" s="97"/>
      <c r="AB171" s="97"/>
      <c r="AC171" s="97"/>
      <c r="AD171" s="97"/>
      <c r="AE171" s="97"/>
      <c r="AF171" s="764" t="s">
        <v>1047</v>
      </c>
      <c r="AG171" s="764"/>
      <c r="AH171" s="764"/>
      <c r="AI171" s="764"/>
      <c r="AJ171" s="764"/>
      <c r="AK171" s="764"/>
      <c r="AL171" s="764"/>
      <c r="AM171" s="764"/>
      <c r="AN171" s="764"/>
      <c r="AO171" s="764"/>
      <c r="AP171" s="764"/>
      <c r="AQ171" s="764"/>
      <c r="AR171" s="764"/>
      <c r="AS171" s="764"/>
      <c r="AT171" s="764"/>
      <c r="AU171" s="764"/>
      <c r="AV171" s="764"/>
      <c r="AW171" s="764"/>
      <c r="AX171" s="764"/>
      <c r="AY171" s="764"/>
      <c r="AZ171" s="764"/>
      <c r="BA171" s="764"/>
      <c r="BB171" s="97"/>
    </row>
    <row r="172" spans="1:54" ht="13.5">
      <c r="A172" s="97"/>
      <c r="B172" s="97"/>
      <c r="C172" s="97"/>
      <c r="D172" s="361"/>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t="s">
        <v>1051</v>
      </c>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row>
    <row r="173" spans="1:57" ht="13.5">
      <c r="A173" s="97"/>
      <c r="B173" s="97"/>
      <c r="C173" s="97"/>
      <c r="D173" s="362"/>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t="s">
        <v>1052</v>
      </c>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row>
    <row r="174" spans="1:57" ht="13.5">
      <c r="A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t="s">
        <v>1050</v>
      </c>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row>
    <row r="175" spans="1:57" ht="13.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row>
    <row r="176" spans="1:54" s="99" customFormat="1" ht="18.75" customHeight="1">
      <c r="A176" s="97"/>
      <c r="B176" s="755" t="s">
        <v>419</v>
      </c>
      <c r="C176" s="755"/>
      <c r="D176" s="755"/>
      <c r="E176" s="755"/>
      <c r="F176" s="755"/>
      <c r="G176" s="755"/>
      <c r="H176" s="756"/>
      <c r="I176" s="756"/>
      <c r="J176" s="756"/>
      <c r="K176" s="756"/>
      <c r="L176" s="756"/>
      <c r="M176" s="756"/>
      <c r="N176" s="756"/>
      <c r="O176" s="756"/>
      <c r="P176" s="756"/>
      <c r="Q176" s="756"/>
      <c r="R176" s="756"/>
      <c r="S176" s="756"/>
      <c r="T176" s="756"/>
      <c r="U176" s="756"/>
      <c r="V176" s="756"/>
      <c r="W176" s="430"/>
      <c r="X176" s="430"/>
      <c r="Y176" s="430"/>
      <c r="Z176" s="430"/>
      <c r="AA176" s="430"/>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row>
    <row r="177" spans="1:57" ht="13.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row>
    <row r="178" spans="1:54" s="99" customFormat="1" ht="14.25" customHeight="1">
      <c r="A178" s="97"/>
      <c r="B178" s="757" t="s">
        <v>1053</v>
      </c>
      <c r="C178" s="757"/>
      <c r="D178" s="757"/>
      <c r="E178" s="757"/>
      <c r="F178" s="757"/>
      <c r="G178" s="757"/>
      <c r="H178" s="757"/>
      <c r="I178" s="757"/>
      <c r="J178" s="757"/>
      <c r="K178" s="757"/>
      <c r="L178" s="757"/>
      <c r="M178" s="757"/>
      <c r="N178" s="757"/>
      <c r="O178" s="757" t="s">
        <v>33</v>
      </c>
      <c r="P178" s="757"/>
      <c r="Q178" s="757"/>
      <c r="R178" s="757"/>
      <c r="S178" s="757"/>
      <c r="T178" s="757"/>
      <c r="U178" s="757"/>
      <c r="V178" s="757"/>
      <c r="W178" s="757"/>
      <c r="X178" s="757"/>
      <c r="Y178" s="757"/>
      <c r="Z178" s="97"/>
      <c r="AA178" s="97"/>
      <c r="AB178" s="97"/>
      <c r="AC178" s="97"/>
      <c r="AD178" s="97"/>
      <c r="AE178" s="97"/>
      <c r="AF178" s="746" t="s">
        <v>406</v>
      </c>
      <c r="AG178" s="747"/>
      <c r="AH178" s="747"/>
      <c r="AI178" s="747"/>
      <c r="AJ178" s="747"/>
      <c r="AK178" s="747"/>
      <c r="AL178" s="747"/>
      <c r="AM178" s="747"/>
      <c r="AN178" s="747"/>
      <c r="AO178" s="747"/>
      <c r="AP178" s="747"/>
      <c r="AQ178" s="747"/>
      <c r="AR178" s="747"/>
      <c r="AS178" s="747"/>
      <c r="AT178" s="747"/>
      <c r="AU178" s="747"/>
      <c r="AV178" s="747"/>
      <c r="AW178" s="747"/>
      <c r="AX178" s="747"/>
      <c r="AY178" s="747"/>
      <c r="AZ178" s="747"/>
      <c r="BA178" s="748"/>
      <c r="BB178" s="97"/>
    </row>
    <row r="179" spans="1:54" s="99" customFormat="1" ht="13.5">
      <c r="A179" s="97"/>
      <c r="B179" s="757"/>
      <c r="C179" s="757"/>
      <c r="D179" s="757"/>
      <c r="E179" s="757"/>
      <c r="F179" s="757"/>
      <c r="G179" s="757"/>
      <c r="H179" s="757"/>
      <c r="I179" s="757"/>
      <c r="J179" s="757"/>
      <c r="K179" s="757"/>
      <c r="L179" s="757"/>
      <c r="M179" s="757"/>
      <c r="N179" s="757"/>
      <c r="O179" s="757"/>
      <c r="P179" s="757"/>
      <c r="Q179" s="757"/>
      <c r="R179" s="757"/>
      <c r="S179" s="757"/>
      <c r="T179" s="757"/>
      <c r="U179" s="757"/>
      <c r="V179" s="757"/>
      <c r="W179" s="757"/>
      <c r="X179" s="757"/>
      <c r="Y179" s="757"/>
      <c r="Z179" s="97"/>
      <c r="AA179" s="97"/>
      <c r="AB179" s="97"/>
      <c r="AC179" s="97"/>
      <c r="AD179" s="97"/>
      <c r="AE179" s="97"/>
      <c r="AF179" s="749"/>
      <c r="AG179" s="750"/>
      <c r="AH179" s="750"/>
      <c r="AI179" s="750"/>
      <c r="AJ179" s="750"/>
      <c r="AK179" s="750"/>
      <c r="AL179" s="750"/>
      <c r="AM179" s="750"/>
      <c r="AN179" s="750"/>
      <c r="AO179" s="750"/>
      <c r="AP179" s="750"/>
      <c r="AQ179" s="750"/>
      <c r="AR179" s="750"/>
      <c r="AS179" s="750"/>
      <c r="AT179" s="750"/>
      <c r="AU179" s="750"/>
      <c r="AV179" s="750"/>
      <c r="AW179" s="750"/>
      <c r="AX179" s="750"/>
      <c r="AY179" s="750"/>
      <c r="AZ179" s="750"/>
      <c r="BA179" s="751"/>
      <c r="BB179" s="97"/>
    </row>
    <row r="180" spans="1:54" s="99" customFormat="1" ht="8.25" customHeight="1">
      <c r="A180" s="97"/>
      <c r="B180" s="757"/>
      <c r="C180" s="757"/>
      <c r="D180" s="757"/>
      <c r="E180" s="757"/>
      <c r="F180" s="757"/>
      <c r="G180" s="757"/>
      <c r="H180" s="757"/>
      <c r="I180" s="757"/>
      <c r="J180" s="757"/>
      <c r="K180" s="757"/>
      <c r="L180" s="757"/>
      <c r="M180" s="757"/>
      <c r="N180" s="757"/>
      <c r="O180" s="757"/>
      <c r="P180" s="757"/>
      <c r="Q180" s="757"/>
      <c r="R180" s="757"/>
      <c r="S180" s="757"/>
      <c r="T180" s="757"/>
      <c r="U180" s="757"/>
      <c r="V180" s="757"/>
      <c r="W180" s="757"/>
      <c r="X180" s="757"/>
      <c r="Y180" s="757"/>
      <c r="Z180" s="97"/>
      <c r="AA180" s="97"/>
      <c r="AB180" s="97"/>
      <c r="AC180" s="97"/>
      <c r="AD180" s="97"/>
      <c r="AE180" s="97"/>
      <c r="AF180" s="749"/>
      <c r="AG180" s="750"/>
      <c r="AH180" s="750"/>
      <c r="AI180" s="750"/>
      <c r="AJ180" s="750"/>
      <c r="AK180" s="750"/>
      <c r="AL180" s="750"/>
      <c r="AM180" s="750"/>
      <c r="AN180" s="750"/>
      <c r="AO180" s="750"/>
      <c r="AP180" s="750"/>
      <c r="AQ180" s="750"/>
      <c r="AR180" s="750"/>
      <c r="AS180" s="750"/>
      <c r="AT180" s="750"/>
      <c r="AU180" s="750"/>
      <c r="AV180" s="750"/>
      <c r="AW180" s="750"/>
      <c r="AX180" s="750"/>
      <c r="AY180" s="750"/>
      <c r="AZ180" s="750"/>
      <c r="BA180" s="751"/>
      <c r="BB180" s="97"/>
    </row>
    <row r="181" spans="1:54" s="99" customFormat="1" ht="14.25" customHeight="1">
      <c r="A181" s="97"/>
      <c r="B181" s="757"/>
      <c r="C181" s="757"/>
      <c r="D181" s="757"/>
      <c r="E181" s="757"/>
      <c r="F181" s="757"/>
      <c r="G181" s="757"/>
      <c r="H181" s="757"/>
      <c r="I181" s="757"/>
      <c r="J181" s="757"/>
      <c r="K181" s="757"/>
      <c r="L181" s="757"/>
      <c r="M181" s="757"/>
      <c r="N181" s="757"/>
      <c r="O181" s="757"/>
      <c r="P181" s="757"/>
      <c r="Q181" s="757"/>
      <c r="R181" s="757"/>
      <c r="S181" s="757"/>
      <c r="T181" s="757"/>
      <c r="U181" s="757"/>
      <c r="V181" s="757"/>
      <c r="W181" s="757"/>
      <c r="X181" s="757"/>
      <c r="Y181" s="757"/>
      <c r="Z181" s="97"/>
      <c r="AA181" s="97"/>
      <c r="AB181" s="97"/>
      <c r="AC181" s="97"/>
      <c r="AD181" s="97"/>
      <c r="AE181" s="97"/>
      <c r="AF181" s="752" t="s">
        <v>1047</v>
      </c>
      <c r="AG181" s="753"/>
      <c r="AH181" s="753"/>
      <c r="AI181" s="753"/>
      <c r="AJ181" s="753"/>
      <c r="AK181" s="753"/>
      <c r="AL181" s="753"/>
      <c r="AM181" s="753"/>
      <c r="AN181" s="753"/>
      <c r="AO181" s="753"/>
      <c r="AP181" s="753"/>
      <c r="AQ181" s="753"/>
      <c r="AR181" s="753"/>
      <c r="AS181" s="753"/>
      <c r="AT181" s="753"/>
      <c r="AU181" s="753"/>
      <c r="AV181" s="753"/>
      <c r="AW181" s="753"/>
      <c r="AX181" s="753"/>
      <c r="AY181" s="753"/>
      <c r="AZ181" s="753"/>
      <c r="BA181" s="754"/>
      <c r="BB181" s="97"/>
    </row>
    <row r="182" spans="1:57" ht="13.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t="s">
        <v>1054</v>
      </c>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row>
    <row r="183" spans="1:57" ht="13.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t="s">
        <v>1050</v>
      </c>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row>
    <row r="184" spans="1:57" ht="13.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row>
    <row r="185" spans="1:57" ht="13.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row>
    <row r="186" spans="1:57" ht="13.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row>
    <row r="187" spans="1:58" ht="13.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row>
    <row r="188" spans="1:58" ht="13.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row>
    <row r="189" spans="1:58" ht="13.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row>
    <row r="190" spans="1:58" ht="13.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row>
    <row r="191" spans="1:58" ht="13.5">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row>
    <row r="192" spans="1:58" ht="13.5">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row>
    <row r="193" spans="1:58" ht="13.5">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row>
    <row r="194" spans="1:58" ht="13.5">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row>
    <row r="195" spans="1:58" ht="13.5">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row>
    <row r="196" spans="1:58" ht="13.5">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row>
  </sheetData>
  <sheetProtection selectLockedCells="1"/>
  <mergeCells count="96">
    <mergeCell ref="AX57:AZ57"/>
    <mergeCell ref="AP104:AT104"/>
    <mergeCell ref="AP64:AT64"/>
    <mergeCell ref="AM105:AZ105"/>
    <mergeCell ref="B88:N92"/>
    <mergeCell ref="O88:Y92"/>
    <mergeCell ref="B93:N97"/>
    <mergeCell ref="O93:Y97"/>
    <mergeCell ref="B98:N102"/>
    <mergeCell ref="O98:Y102"/>
    <mergeCell ref="B103:N108"/>
    <mergeCell ref="O103:Y108"/>
    <mergeCell ref="B63:N67"/>
    <mergeCell ref="O63:Y67"/>
    <mergeCell ref="B73:N77"/>
    <mergeCell ref="O73:Y77"/>
    <mergeCell ref="AS49:AV49"/>
    <mergeCell ref="B2:BA5"/>
    <mergeCell ref="B7:BA8"/>
    <mergeCell ref="B12:N12"/>
    <mergeCell ref="O12:Y12"/>
    <mergeCell ref="AF12:BA12"/>
    <mergeCell ref="H10:AB10"/>
    <mergeCell ref="AC10:AI10"/>
    <mergeCell ref="AM10:AO10"/>
    <mergeCell ref="AS10:AV10"/>
    <mergeCell ref="B10:G10"/>
    <mergeCell ref="AR25:AZ25"/>
    <mergeCell ref="AQ26:AZ26"/>
    <mergeCell ref="AS44:AV44"/>
    <mergeCell ref="AJ32:AZ33"/>
    <mergeCell ref="AT55:AV55"/>
    <mergeCell ref="AT57:AV57"/>
    <mergeCell ref="B13:N37"/>
    <mergeCell ref="O13:Y37"/>
    <mergeCell ref="AR24:AZ24"/>
    <mergeCell ref="AN56:AP56"/>
    <mergeCell ref="AX56:AZ56"/>
    <mergeCell ref="AT56:AV56"/>
    <mergeCell ref="B38:N42"/>
    <mergeCell ref="O38:Y42"/>
    <mergeCell ref="AS46:AV46"/>
    <mergeCell ref="B43:N47"/>
    <mergeCell ref="O43:Y47"/>
    <mergeCell ref="AS51:AV51"/>
    <mergeCell ref="B48:N52"/>
    <mergeCell ref="O48:Y52"/>
    <mergeCell ref="B53:N62"/>
    <mergeCell ref="O53:Y62"/>
    <mergeCell ref="AJ57:AL57"/>
    <mergeCell ref="AN57:AP57"/>
    <mergeCell ref="AJ58:AL58"/>
    <mergeCell ref="AN58:AP58"/>
    <mergeCell ref="AJ55:AL55"/>
    <mergeCell ref="AN55:AP55"/>
    <mergeCell ref="B112:N112"/>
    <mergeCell ref="O112:Y112"/>
    <mergeCell ref="AF112:BA112"/>
    <mergeCell ref="B113:N118"/>
    <mergeCell ref="O113:Y118"/>
    <mergeCell ref="AU114:AW114"/>
    <mergeCell ref="AX55:AZ55"/>
    <mergeCell ref="AJ56:AL56"/>
    <mergeCell ref="B134:N138"/>
    <mergeCell ref="O134:Y138"/>
    <mergeCell ref="B119:N128"/>
    <mergeCell ref="O119:Y128"/>
    <mergeCell ref="B68:N72"/>
    <mergeCell ref="O68:Y72"/>
    <mergeCell ref="B78:N82"/>
    <mergeCell ref="O78:Y82"/>
    <mergeCell ref="B83:N87"/>
    <mergeCell ref="O83:Y87"/>
    <mergeCell ref="AU124:AW124"/>
    <mergeCell ref="B129:N133"/>
    <mergeCell ref="O129:Y133"/>
    <mergeCell ref="B110:V110"/>
    <mergeCell ref="B139:N143"/>
    <mergeCell ref="O139:Y143"/>
    <mergeCell ref="B145:V145"/>
    <mergeCell ref="B147:N158"/>
    <mergeCell ref="O147:Y158"/>
    <mergeCell ref="B166:V166"/>
    <mergeCell ref="B168:N171"/>
    <mergeCell ref="O168:Y171"/>
    <mergeCell ref="AF168:BA168"/>
    <mergeCell ref="AF169:AP170"/>
    <mergeCell ref="AQ169:BA170"/>
    <mergeCell ref="AF171:BA171"/>
    <mergeCell ref="AF178:BA178"/>
    <mergeCell ref="AF179:BA180"/>
    <mergeCell ref="AF181:BA181"/>
    <mergeCell ref="B176:G176"/>
    <mergeCell ref="H176:V176"/>
    <mergeCell ref="B178:N181"/>
    <mergeCell ref="O178:Y181"/>
  </mergeCells>
  <conditionalFormatting sqref="AF13:BA20 AF73:BA75 B73 O73">
    <cfRule type="expression" priority="14" dxfId="1">
      <formula>$AQ$10="■"</formula>
    </cfRule>
  </conditionalFormatting>
  <conditionalFormatting sqref="B63 O63">
    <cfRule type="expression" priority="13" dxfId="1">
      <formula>$AQ$10="■"</formula>
    </cfRule>
  </conditionalFormatting>
  <conditionalFormatting sqref="AF63:BA65">
    <cfRule type="expression" priority="12" dxfId="1">
      <formula>$AQ$10="■"</formula>
    </cfRule>
  </conditionalFormatting>
  <conditionalFormatting sqref="AF66:BA67">
    <cfRule type="expression" priority="2" dxfId="1">
      <formula>$AQ$10="■"</formula>
    </cfRule>
  </conditionalFormatting>
  <conditionalFormatting sqref="AF76:BA77">
    <cfRule type="expression" priority="1" dxfId="1">
      <formula>$AQ$10="■"</formula>
    </cfRule>
  </conditionalFormatting>
  <dataValidations count="7">
    <dataValidation type="list" allowBlank="1" showInputMessage="1" showErrorMessage="1" sqref="AG14 AG34 AG39 AG54 AG64 AG19 AG44 AG49 AG79 AG84 AG89 AG94 AG99 AG104 AG30 AG137 AI22:AI23 AG117 AG132 AG127 AG74 AG114 AG124 AG130 AG135 AG21 AG71 AG69 AG16 AG28 AG36 AK10 AQ10 AG120:AG122 AG41 AG46 AG51 AG61 AG66 AG76 AG81 AG86 AG91 AG96 AG101 AG107 AG142 AG140 AG148:AG149 AG151:AG157">
      <formula1>"□,■"</formula1>
    </dataValidation>
    <dataValidation allowBlank="1" showErrorMessage="1" sqref="H10"/>
    <dataValidation allowBlank="1" showInputMessage="1" showErrorMessage="1" imeMode="disabled" sqref="AR24:AZ25 AQ26:AZ29 AS44:AV44 AS49:AV49 AP64:AT64 AM105:AZ105 AS46:AV46 AS51:AV51 AP66:AT66"/>
    <dataValidation type="time" allowBlank="1" showInputMessage="1" showErrorMessage="1" sqref="AN55:AP58 AT55:AV57 AX55:AZ57 AJ55:AL58">
      <formula1>0</formula1>
      <formula2>0.999305555555556</formula2>
    </dataValidation>
    <dataValidation type="custom" allowBlank="1" showErrorMessage="1" errorTitle="入力エラー" error="チャネル固定のみ□⇒■にしてください_x000a_36～64 または 100～140 の間の数字を1つ記入してください_x000a_ （4の倍数のチャネルのみ設定可能です）" imeMode="disabled" sqref="AU124:AW124">
      <formula1>BE124="○"</formula1>
    </dataValidation>
    <dataValidation type="custom" allowBlank="1" showErrorMessage="1" errorTitle="入力エラー" error="チャネル固定のみ□⇒■にしてください_x000a_36～64 または 100～140 の間の数字を1つ記入してください_x000a_ （4の倍数のチャネルのみ設定可能です）" imeMode="disabled" sqref="AU125:AW125">
      <formula1>BF125="○"</formula1>
    </dataValidation>
    <dataValidation type="custom" allowBlank="1" showErrorMessage="1" errorTitle="入力エラー" error="□⇒■にしてください_x000a_1～11の間の数字を入力してください" imeMode="disabled" sqref="AU114:AW115">
      <formula1>OR(AND(AG114="■",AU114&gt;=1,AU114&lt;=11),AND(AG114="□",AU114=""))</formula1>
    </dataValidation>
  </dataValidations>
  <printOptions horizontalCentered="1"/>
  <pageMargins left="0.236220472440945" right="0.236220472440945" top="0.748031496062992" bottom="0.748031496062992" header="0.31496062992126" footer="0.31496062992126"/>
  <pageSetup orientation="portrait" paperSize="9" scale="35" r:id="rId2"/>
  <headerFooter>
    <oddFooter>&amp;RNDA対象資料:パ３-2019-170-SYS000556(S)</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6">
    <pageSetUpPr fitToPage="1"/>
  </sheetPr>
  <dimension ref="A1:BH44"/>
  <sheetViews>
    <sheetView showGridLines="0" view="pageBreakPreview" zoomScaleNormal="55" zoomScaleSheetLayoutView="100" workbookViewId="0" topLeftCell="A1">
      <selection pane="topLeft" activeCell="B2" sqref="B2:BH5"/>
    </sheetView>
  </sheetViews>
  <sheetFormatPr defaultColWidth="2.505" defaultRowHeight="13.5"/>
  <cols>
    <col min="1" max="16384" width="2.5" style="99"/>
  </cols>
  <sheetData>
    <row r="1" spans="1:48" s="94" customFormat="1" ht="12.7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row>
    <row r="2" spans="1:60" s="94" customFormat="1" ht="12.75" customHeight="1">
      <c r="A2" s="191"/>
      <c r="B2" s="852" t="s">
        <v>650</v>
      </c>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row>
    <row r="3" spans="1:60" s="94" customFormat="1" ht="12.75" customHeight="1">
      <c r="A3" s="191"/>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852"/>
      <c r="BG3" s="852"/>
      <c r="BH3" s="852"/>
    </row>
    <row r="4" spans="1:60" s="94" customFormat="1" ht="12.75" customHeight="1">
      <c r="A4" s="191"/>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852"/>
      <c r="BB4" s="852"/>
      <c r="BC4" s="852"/>
      <c r="BD4" s="852"/>
      <c r="BE4" s="852"/>
      <c r="BF4" s="852"/>
      <c r="BG4" s="852"/>
      <c r="BH4" s="852"/>
    </row>
    <row r="5" spans="1:60" s="94" customFormat="1" ht="12.75" customHeight="1">
      <c r="A5" s="191"/>
      <c r="B5" s="85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2"/>
      <c r="AZ5" s="852"/>
      <c r="BA5" s="852"/>
      <c r="BB5" s="852"/>
      <c r="BC5" s="852"/>
      <c r="BD5" s="852"/>
      <c r="BE5" s="852"/>
      <c r="BF5" s="852"/>
      <c r="BG5" s="852"/>
      <c r="BH5" s="852"/>
    </row>
    <row r="6" spans="1:53" s="94" customFormat="1" ht="11.2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5"/>
      <c r="AH6" s="93"/>
      <c r="AI6" s="96"/>
      <c r="AJ6" s="96"/>
      <c r="AK6" s="96"/>
      <c r="AL6" s="96"/>
      <c r="AM6" s="93"/>
      <c r="AN6" s="853"/>
      <c r="AO6" s="853"/>
      <c r="AP6" s="96"/>
      <c r="AQ6" s="96"/>
      <c r="AR6" s="96"/>
      <c r="AS6" s="96"/>
      <c r="AT6" s="96"/>
      <c r="AU6" s="96"/>
      <c r="AV6" s="96"/>
      <c r="AW6" s="192"/>
      <c r="BA6" s="223" t="str">
        <f>設定変更依頼書!AR8</f>
        <v>Ver.2.9(2022.9.30～）</v>
      </c>
    </row>
    <row r="7" spans="1:53" s="94" customFormat="1" ht="11.25">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5"/>
      <c r="AH7" s="93"/>
      <c r="AI7" s="96"/>
      <c r="AJ7" s="96"/>
      <c r="AK7" s="96"/>
      <c r="AL7" s="96"/>
      <c r="AM7" s="93"/>
      <c r="AN7" s="233"/>
      <c r="AO7" s="233"/>
      <c r="AP7" s="96"/>
      <c r="AQ7" s="96"/>
      <c r="AR7" s="96"/>
      <c r="AS7" s="96"/>
      <c r="AT7" s="96"/>
      <c r="AU7" s="96"/>
      <c r="AV7" s="96"/>
      <c r="AW7" s="192"/>
      <c r="BA7" s="223"/>
    </row>
    <row r="8" spans="1:60" s="105" customFormat="1" ht="28.5" customHeight="1">
      <c r="A8" s="193"/>
      <c r="B8" s="854" t="s">
        <v>2</v>
      </c>
      <c r="C8" s="855"/>
      <c r="D8" s="855"/>
      <c r="E8" s="855"/>
      <c r="F8" s="855"/>
      <c r="G8" s="855"/>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c r="BA8" s="857"/>
      <c r="BB8" s="857"/>
      <c r="BC8" s="857"/>
      <c r="BD8" s="857"/>
      <c r="BE8" s="857"/>
      <c r="BF8" s="857"/>
      <c r="BG8" s="857"/>
      <c r="BH8" s="857"/>
    </row>
    <row r="9" spans="1:48" s="105" customFormat="1" ht="14.25">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row>
    <row r="10" spans="1:60" s="196" customFormat="1" ht="57" customHeight="1">
      <c r="A10" s="194"/>
      <c r="B10" s="856" t="s">
        <v>810</v>
      </c>
      <c r="C10" s="856"/>
      <c r="D10" s="856"/>
      <c r="E10" s="856"/>
      <c r="F10" s="856"/>
      <c r="G10" s="856"/>
      <c r="H10" s="856"/>
      <c r="I10" s="856"/>
      <c r="J10" s="856"/>
      <c r="K10" s="856"/>
      <c r="L10" s="856"/>
      <c r="M10" s="856"/>
      <c r="N10" s="856"/>
      <c r="O10" s="856"/>
      <c r="P10" s="856"/>
      <c r="Q10" s="856"/>
      <c r="R10" s="856"/>
      <c r="S10" s="856"/>
      <c r="T10" s="856"/>
      <c r="U10" s="856"/>
      <c r="V10" s="856"/>
      <c r="W10" s="856"/>
      <c r="X10" s="856"/>
      <c r="Y10" s="856"/>
      <c r="Z10" s="856"/>
      <c r="AA10" s="856"/>
      <c r="AB10" s="856"/>
      <c r="AC10" s="856"/>
      <c r="AD10" s="195"/>
      <c r="AE10" s="195"/>
      <c r="AF10" s="195"/>
      <c r="AG10" s="856" t="s">
        <v>811</v>
      </c>
      <c r="AH10" s="856"/>
      <c r="AI10" s="856"/>
      <c r="AJ10" s="856"/>
      <c r="AK10" s="856"/>
      <c r="AL10" s="856"/>
      <c r="AM10" s="856"/>
      <c r="AN10" s="856"/>
      <c r="AO10" s="856"/>
      <c r="AP10" s="856"/>
      <c r="AQ10" s="856"/>
      <c r="AR10" s="856"/>
      <c r="AS10" s="856"/>
      <c r="AT10" s="856"/>
      <c r="AU10" s="856"/>
      <c r="AV10" s="856"/>
      <c r="AW10" s="856"/>
      <c r="AX10" s="856"/>
      <c r="AY10" s="856"/>
      <c r="AZ10" s="856"/>
      <c r="BA10" s="856"/>
      <c r="BB10" s="856"/>
      <c r="BC10" s="856"/>
      <c r="BD10" s="856"/>
      <c r="BE10" s="856"/>
      <c r="BF10" s="856"/>
      <c r="BG10" s="856"/>
      <c r="BH10" s="856"/>
    </row>
    <row r="11" spans="1:60" s="196" customFormat="1" ht="20.25" customHeight="1">
      <c r="A11" s="194"/>
      <c r="B11" s="856"/>
      <c r="C11" s="856"/>
      <c r="D11" s="856"/>
      <c r="E11" s="856"/>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195"/>
      <c r="AE11" s="195"/>
      <c r="AF11" s="195"/>
      <c r="AG11" s="856"/>
      <c r="AH11" s="856"/>
      <c r="AI11" s="856"/>
      <c r="AJ11" s="856"/>
      <c r="AK11" s="856"/>
      <c r="AL11" s="856"/>
      <c r="AM11" s="856"/>
      <c r="AN11" s="856"/>
      <c r="AO11" s="856"/>
      <c r="AP11" s="856"/>
      <c r="AQ11" s="856"/>
      <c r="AR11" s="856"/>
      <c r="AS11" s="856"/>
      <c r="AT11" s="856"/>
      <c r="AU11" s="856"/>
      <c r="AV11" s="856"/>
      <c r="AW11" s="856"/>
      <c r="AX11" s="856"/>
      <c r="AY11" s="856"/>
      <c r="AZ11" s="856"/>
      <c r="BA11" s="856"/>
      <c r="BB11" s="856"/>
      <c r="BC11" s="856"/>
      <c r="BD11" s="856"/>
      <c r="BE11" s="856"/>
      <c r="BF11" s="856"/>
      <c r="BG11" s="856"/>
      <c r="BH11" s="856"/>
    </row>
    <row r="12" spans="1:60" ht="7.5" customHeight="1">
      <c r="A12" s="179"/>
      <c r="B12" s="197"/>
      <c r="C12" s="197"/>
      <c r="D12" s="197"/>
      <c r="E12" s="197"/>
      <c r="F12" s="197"/>
      <c r="G12" s="197"/>
      <c r="H12" s="197"/>
      <c r="I12" s="197"/>
      <c r="J12" s="198"/>
      <c r="K12" s="197"/>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200"/>
      <c r="BD12" s="200"/>
      <c r="BE12" s="200"/>
      <c r="BF12" s="200"/>
      <c r="BG12" s="200"/>
      <c r="BH12" s="200"/>
    </row>
    <row r="13" spans="1:60" ht="18" customHeight="1">
      <c r="A13" s="179"/>
      <c r="B13" s="844" t="s">
        <v>427</v>
      </c>
      <c r="C13" s="845"/>
      <c r="D13" s="845"/>
      <c r="E13" s="845"/>
      <c r="F13" s="845"/>
      <c r="G13" s="845"/>
      <c r="H13" s="845"/>
      <c r="I13" s="845"/>
      <c r="J13" s="845"/>
      <c r="K13" s="845"/>
      <c r="L13" s="845"/>
      <c r="M13" s="845"/>
      <c r="N13" s="845"/>
      <c r="O13" s="845"/>
      <c r="P13" s="845"/>
      <c r="Q13" s="845"/>
      <c r="R13" s="845"/>
      <c r="S13" s="845"/>
      <c r="T13" s="845"/>
      <c r="U13" s="845"/>
      <c r="V13" s="845"/>
      <c r="W13" s="845"/>
      <c r="X13" s="845"/>
      <c r="Y13" s="845"/>
      <c r="Z13" s="845"/>
      <c r="AA13" s="845"/>
      <c r="AB13" s="845"/>
      <c r="AC13" s="846"/>
      <c r="AD13" s="199"/>
      <c r="AE13" s="199"/>
      <c r="AF13" s="199"/>
      <c r="AG13" s="844" t="s">
        <v>813</v>
      </c>
      <c r="AH13" s="845"/>
      <c r="AI13" s="845"/>
      <c r="AJ13" s="845"/>
      <c r="AK13" s="845"/>
      <c r="AL13" s="845"/>
      <c r="AM13" s="845"/>
      <c r="AN13" s="845"/>
      <c r="AO13" s="845"/>
      <c r="AP13" s="845"/>
      <c r="AQ13" s="845"/>
      <c r="AR13" s="845"/>
      <c r="AS13" s="845"/>
      <c r="AT13" s="845"/>
      <c r="AU13" s="845"/>
      <c r="AV13" s="845"/>
      <c r="AW13" s="845"/>
      <c r="AX13" s="845"/>
      <c r="AY13" s="845"/>
      <c r="AZ13" s="845"/>
      <c r="BA13" s="845"/>
      <c r="BB13" s="845"/>
      <c r="BC13" s="845"/>
      <c r="BD13" s="845"/>
      <c r="BE13" s="845"/>
      <c r="BF13" s="845"/>
      <c r="BG13" s="845"/>
      <c r="BH13" s="846"/>
    </row>
    <row r="14" spans="1:60" ht="15" customHeight="1">
      <c r="A14" s="97"/>
      <c r="B14" s="201"/>
      <c r="C14" s="197"/>
      <c r="D14" s="197"/>
      <c r="E14" s="197"/>
      <c r="F14" s="197"/>
      <c r="G14" s="197"/>
      <c r="H14" s="197"/>
      <c r="I14" s="197"/>
      <c r="J14" s="198"/>
      <c r="K14" s="197"/>
      <c r="L14" s="199"/>
      <c r="M14" s="199"/>
      <c r="N14" s="199"/>
      <c r="O14" s="199"/>
      <c r="P14" s="199"/>
      <c r="Q14" s="199"/>
      <c r="R14" s="199"/>
      <c r="S14" s="199"/>
      <c r="T14" s="199"/>
      <c r="U14" s="199"/>
      <c r="V14" s="202"/>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202"/>
      <c r="BB14" s="199"/>
      <c r="BC14" s="200"/>
      <c r="BD14" s="200"/>
      <c r="BE14" s="200"/>
      <c r="BF14" s="200"/>
      <c r="BG14" s="200"/>
      <c r="BH14" s="200"/>
    </row>
    <row r="15" spans="1:60" ht="15" customHeight="1">
      <c r="A15" s="97"/>
      <c r="B15" s="197"/>
      <c r="C15" s="197"/>
      <c r="D15" s="197"/>
      <c r="E15" s="197"/>
      <c r="F15" s="197"/>
      <c r="G15" s="197"/>
      <c r="H15" s="197"/>
      <c r="I15" s="197"/>
      <c r="J15" s="198"/>
      <c r="K15" s="197"/>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200"/>
      <c r="BD15" s="200"/>
      <c r="BE15" s="200"/>
      <c r="BF15" s="200"/>
      <c r="BG15" s="200"/>
      <c r="BH15" s="200"/>
    </row>
    <row r="16" spans="1:60" ht="15" customHeight="1">
      <c r="A16" s="97"/>
      <c r="B16" s="197"/>
      <c r="C16" s="197"/>
      <c r="D16" s="197"/>
      <c r="E16" s="197"/>
      <c r="F16" s="197"/>
      <c r="G16" s="197"/>
      <c r="H16" s="197"/>
      <c r="I16" s="197"/>
      <c r="J16" s="198"/>
      <c r="K16" s="197"/>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200"/>
      <c r="BD16" s="200"/>
      <c r="BE16" s="200"/>
      <c r="BF16" s="200"/>
      <c r="BG16" s="200"/>
      <c r="BH16" s="200"/>
    </row>
    <row r="17" spans="1:60" ht="24.95" customHeight="1">
      <c r="A17" s="97"/>
      <c r="B17" s="847" t="s">
        <v>428</v>
      </c>
      <c r="C17" s="848"/>
      <c r="D17" s="848"/>
      <c r="E17" s="848"/>
      <c r="F17" s="848"/>
      <c r="G17" s="848"/>
      <c r="H17" s="848"/>
      <c r="I17" s="848"/>
      <c r="J17" s="848"/>
      <c r="K17" s="848"/>
      <c r="L17" s="848"/>
      <c r="M17" s="848"/>
      <c r="N17" s="848"/>
      <c r="O17" s="848"/>
      <c r="P17" s="848"/>
      <c r="Q17" s="848"/>
      <c r="R17" s="848"/>
      <c r="S17" s="848"/>
      <c r="T17" s="848"/>
      <c r="U17" s="848"/>
      <c r="V17" s="848"/>
      <c r="W17" s="849" t="s">
        <v>429</v>
      </c>
      <c r="X17" s="848"/>
      <c r="Y17" s="848"/>
      <c r="Z17" s="848"/>
      <c r="AA17" s="848"/>
      <c r="AB17" s="848"/>
      <c r="AC17" s="850"/>
      <c r="AD17" s="203"/>
      <c r="AE17" s="200"/>
      <c r="AF17" s="200"/>
      <c r="AG17" s="847" t="s">
        <v>430</v>
      </c>
      <c r="AH17" s="848"/>
      <c r="AI17" s="848"/>
      <c r="AJ17" s="848"/>
      <c r="AK17" s="848"/>
      <c r="AL17" s="848"/>
      <c r="AM17" s="848"/>
      <c r="AN17" s="848"/>
      <c r="AO17" s="848"/>
      <c r="AP17" s="848"/>
      <c r="AQ17" s="848"/>
      <c r="AR17" s="848"/>
      <c r="AS17" s="848"/>
      <c r="AT17" s="849" t="s">
        <v>431</v>
      </c>
      <c r="AU17" s="848"/>
      <c r="AV17" s="848"/>
      <c r="AW17" s="848"/>
      <c r="AX17" s="848"/>
      <c r="AY17" s="848"/>
      <c r="AZ17" s="848"/>
      <c r="BA17" s="851"/>
      <c r="BB17" s="848" t="s">
        <v>812</v>
      </c>
      <c r="BC17" s="848"/>
      <c r="BD17" s="848"/>
      <c r="BE17" s="848"/>
      <c r="BF17" s="848"/>
      <c r="BG17" s="848"/>
      <c r="BH17" s="850"/>
    </row>
    <row r="18" spans="1:60" ht="24.95" customHeight="1">
      <c r="A18" s="97"/>
      <c r="B18" s="837" t="s">
        <v>432</v>
      </c>
      <c r="C18" s="838"/>
      <c r="D18" s="838"/>
      <c r="E18" s="838"/>
      <c r="F18" s="838"/>
      <c r="G18" s="838"/>
      <c r="H18" s="838"/>
      <c r="I18" s="838"/>
      <c r="J18" s="838"/>
      <c r="K18" s="838"/>
      <c r="L18" s="838"/>
      <c r="M18" s="838"/>
      <c r="N18" s="838"/>
      <c r="O18" s="838"/>
      <c r="P18" s="838"/>
      <c r="Q18" s="838"/>
      <c r="R18" s="838"/>
      <c r="S18" s="838"/>
      <c r="T18" s="838"/>
      <c r="U18" s="838"/>
      <c r="V18" s="838"/>
      <c r="W18" s="839" t="s">
        <v>433</v>
      </c>
      <c r="X18" s="840"/>
      <c r="Y18" s="840"/>
      <c r="Z18" s="840"/>
      <c r="AA18" s="840"/>
      <c r="AB18" s="840"/>
      <c r="AC18" s="841"/>
      <c r="AD18" s="203"/>
      <c r="AE18" s="200"/>
      <c r="AF18" s="200"/>
      <c r="AG18" s="837" t="s">
        <v>434</v>
      </c>
      <c r="AH18" s="838"/>
      <c r="AI18" s="838"/>
      <c r="AJ18" s="838"/>
      <c r="AK18" s="838"/>
      <c r="AL18" s="838"/>
      <c r="AM18" s="838"/>
      <c r="AN18" s="838"/>
      <c r="AO18" s="838"/>
      <c r="AP18" s="838"/>
      <c r="AQ18" s="838"/>
      <c r="AR18" s="838"/>
      <c r="AS18" s="838"/>
      <c r="AT18" s="842" t="s">
        <v>435</v>
      </c>
      <c r="AU18" s="838"/>
      <c r="AV18" s="838"/>
      <c r="AW18" s="838"/>
      <c r="AX18" s="838"/>
      <c r="AY18" s="838"/>
      <c r="AZ18" s="838"/>
      <c r="BA18" s="843"/>
      <c r="BB18" s="840" t="s">
        <v>436</v>
      </c>
      <c r="BC18" s="840"/>
      <c r="BD18" s="840"/>
      <c r="BE18" s="840"/>
      <c r="BF18" s="840"/>
      <c r="BG18" s="840"/>
      <c r="BH18" s="841"/>
    </row>
    <row r="19" spans="1:60" ht="24.95" customHeight="1">
      <c r="A19" s="97"/>
      <c r="B19" s="830"/>
      <c r="C19" s="831"/>
      <c r="D19" s="831"/>
      <c r="E19" s="831"/>
      <c r="F19" s="831"/>
      <c r="G19" s="831"/>
      <c r="H19" s="831"/>
      <c r="I19" s="831"/>
      <c r="J19" s="831"/>
      <c r="K19" s="831"/>
      <c r="L19" s="831"/>
      <c r="M19" s="831"/>
      <c r="N19" s="831"/>
      <c r="O19" s="831"/>
      <c r="P19" s="831"/>
      <c r="Q19" s="831"/>
      <c r="R19" s="831"/>
      <c r="S19" s="831"/>
      <c r="T19" s="831"/>
      <c r="U19" s="831"/>
      <c r="V19" s="831"/>
      <c r="W19" s="832" t="s">
        <v>437</v>
      </c>
      <c r="X19" s="833"/>
      <c r="Y19" s="833"/>
      <c r="Z19" s="833"/>
      <c r="AA19" s="833"/>
      <c r="AB19" s="833"/>
      <c r="AC19" s="834"/>
      <c r="AD19" s="204"/>
      <c r="AE19" s="200"/>
      <c r="AF19" s="200"/>
      <c r="AG19" s="830"/>
      <c r="AH19" s="831"/>
      <c r="AI19" s="831"/>
      <c r="AJ19" s="831"/>
      <c r="AK19" s="831"/>
      <c r="AL19" s="831"/>
      <c r="AM19" s="831"/>
      <c r="AN19" s="831"/>
      <c r="AO19" s="831"/>
      <c r="AP19" s="831"/>
      <c r="AQ19" s="831"/>
      <c r="AR19" s="831"/>
      <c r="AS19" s="831"/>
      <c r="AT19" s="835"/>
      <c r="AU19" s="831"/>
      <c r="AV19" s="831"/>
      <c r="AW19" s="831"/>
      <c r="AX19" s="831"/>
      <c r="AY19" s="831"/>
      <c r="AZ19" s="831"/>
      <c r="BA19" s="836"/>
      <c r="BB19" s="833" t="s">
        <v>437</v>
      </c>
      <c r="BC19" s="833"/>
      <c r="BD19" s="833"/>
      <c r="BE19" s="833"/>
      <c r="BF19" s="833"/>
      <c r="BG19" s="833"/>
      <c r="BH19" s="834"/>
    </row>
    <row r="20" spans="1:60" ht="24.95" customHeight="1">
      <c r="A20" s="97"/>
      <c r="B20" s="830"/>
      <c r="C20" s="831"/>
      <c r="D20" s="831"/>
      <c r="E20" s="831"/>
      <c r="F20" s="831"/>
      <c r="G20" s="831"/>
      <c r="H20" s="831"/>
      <c r="I20" s="831"/>
      <c r="J20" s="831"/>
      <c r="K20" s="831"/>
      <c r="L20" s="831"/>
      <c r="M20" s="831"/>
      <c r="N20" s="831"/>
      <c r="O20" s="831"/>
      <c r="P20" s="831"/>
      <c r="Q20" s="831"/>
      <c r="R20" s="831"/>
      <c r="S20" s="831"/>
      <c r="T20" s="831"/>
      <c r="U20" s="831"/>
      <c r="V20" s="831"/>
      <c r="W20" s="832" t="s">
        <v>437</v>
      </c>
      <c r="X20" s="833"/>
      <c r="Y20" s="833"/>
      <c r="Z20" s="833"/>
      <c r="AA20" s="833"/>
      <c r="AB20" s="833"/>
      <c r="AC20" s="834"/>
      <c r="AD20" s="204"/>
      <c r="AE20" s="200"/>
      <c r="AF20" s="200"/>
      <c r="AG20" s="830"/>
      <c r="AH20" s="831"/>
      <c r="AI20" s="831"/>
      <c r="AJ20" s="831"/>
      <c r="AK20" s="831"/>
      <c r="AL20" s="831"/>
      <c r="AM20" s="831"/>
      <c r="AN20" s="831"/>
      <c r="AO20" s="831"/>
      <c r="AP20" s="831"/>
      <c r="AQ20" s="831"/>
      <c r="AR20" s="831"/>
      <c r="AS20" s="831"/>
      <c r="AT20" s="835"/>
      <c r="AU20" s="831"/>
      <c r="AV20" s="831"/>
      <c r="AW20" s="831"/>
      <c r="AX20" s="831"/>
      <c r="AY20" s="831"/>
      <c r="AZ20" s="831"/>
      <c r="BA20" s="836"/>
      <c r="BB20" s="833" t="s">
        <v>437</v>
      </c>
      <c r="BC20" s="833"/>
      <c r="BD20" s="833"/>
      <c r="BE20" s="833"/>
      <c r="BF20" s="833"/>
      <c r="BG20" s="833"/>
      <c r="BH20" s="834"/>
    </row>
    <row r="21" spans="1:60" ht="24.95" customHeight="1">
      <c r="A21" s="97"/>
      <c r="B21" s="830"/>
      <c r="C21" s="831"/>
      <c r="D21" s="831"/>
      <c r="E21" s="831"/>
      <c r="F21" s="831"/>
      <c r="G21" s="831"/>
      <c r="H21" s="831"/>
      <c r="I21" s="831"/>
      <c r="J21" s="831"/>
      <c r="K21" s="831"/>
      <c r="L21" s="831"/>
      <c r="M21" s="831"/>
      <c r="N21" s="831"/>
      <c r="O21" s="831"/>
      <c r="P21" s="831"/>
      <c r="Q21" s="831"/>
      <c r="R21" s="831"/>
      <c r="S21" s="831"/>
      <c r="T21" s="831"/>
      <c r="U21" s="831"/>
      <c r="V21" s="831"/>
      <c r="W21" s="832" t="s">
        <v>437</v>
      </c>
      <c r="X21" s="833"/>
      <c r="Y21" s="833"/>
      <c r="Z21" s="833"/>
      <c r="AA21" s="833"/>
      <c r="AB21" s="833"/>
      <c r="AC21" s="834"/>
      <c r="AD21" s="204"/>
      <c r="AE21" s="200"/>
      <c r="AF21" s="200"/>
      <c r="AG21" s="830"/>
      <c r="AH21" s="831"/>
      <c r="AI21" s="831"/>
      <c r="AJ21" s="831"/>
      <c r="AK21" s="831"/>
      <c r="AL21" s="831"/>
      <c r="AM21" s="831"/>
      <c r="AN21" s="831"/>
      <c r="AO21" s="831"/>
      <c r="AP21" s="831"/>
      <c r="AQ21" s="831"/>
      <c r="AR21" s="831"/>
      <c r="AS21" s="831"/>
      <c r="AT21" s="835"/>
      <c r="AU21" s="831"/>
      <c r="AV21" s="831"/>
      <c r="AW21" s="831"/>
      <c r="AX21" s="831"/>
      <c r="AY21" s="831"/>
      <c r="AZ21" s="831"/>
      <c r="BA21" s="836"/>
      <c r="BB21" s="833" t="s">
        <v>437</v>
      </c>
      <c r="BC21" s="833"/>
      <c r="BD21" s="833"/>
      <c r="BE21" s="833"/>
      <c r="BF21" s="833"/>
      <c r="BG21" s="833"/>
      <c r="BH21" s="834"/>
    </row>
    <row r="22" spans="1:60" ht="24.95" customHeight="1">
      <c r="A22" s="97"/>
      <c r="B22" s="830"/>
      <c r="C22" s="831"/>
      <c r="D22" s="831"/>
      <c r="E22" s="831"/>
      <c r="F22" s="831"/>
      <c r="G22" s="831"/>
      <c r="H22" s="831"/>
      <c r="I22" s="831"/>
      <c r="J22" s="831"/>
      <c r="K22" s="831"/>
      <c r="L22" s="831"/>
      <c r="M22" s="831"/>
      <c r="N22" s="831"/>
      <c r="O22" s="831"/>
      <c r="P22" s="831"/>
      <c r="Q22" s="831"/>
      <c r="R22" s="831"/>
      <c r="S22" s="831"/>
      <c r="T22" s="831"/>
      <c r="U22" s="831"/>
      <c r="V22" s="831"/>
      <c r="W22" s="832" t="s">
        <v>437</v>
      </c>
      <c r="X22" s="833"/>
      <c r="Y22" s="833"/>
      <c r="Z22" s="833"/>
      <c r="AA22" s="833"/>
      <c r="AB22" s="833"/>
      <c r="AC22" s="834"/>
      <c r="AD22" s="204"/>
      <c r="AE22" s="200"/>
      <c r="AF22" s="200"/>
      <c r="AG22" s="830"/>
      <c r="AH22" s="831"/>
      <c r="AI22" s="831"/>
      <c r="AJ22" s="831"/>
      <c r="AK22" s="831"/>
      <c r="AL22" s="831"/>
      <c r="AM22" s="831"/>
      <c r="AN22" s="831"/>
      <c r="AO22" s="831"/>
      <c r="AP22" s="831"/>
      <c r="AQ22" s="831"/>
      <c r="AR22" s="831"/>
      <c r="AS22" s="831"/>
      <c r="AT22" s="835"/>
      <c r="AU22" s="831"/>
      <c r="AV22" s="831"/>
      <c r="AW22" s="831"/>
      <c r="AX22" s="831"/>
      <c r="AY22" s="831"/>
      <c r="AZ22" s="831"/>
      <c r="BA22" s="836"/>
      <c r="BB22" s="833" t="s">
        <v>437</v>
      </c>
      <c r="BC22" s="833"/>
      <c r="BD22" s="833"/>
      <c r="BE22" s="833"/>
      <c r="BF22" s="833"/>
      <c r="BG22" s="833"/>
      <c r="BH22" s="834"/>
    </row>
    <row r="23" spans="1:60" ht="24.95" customHeight="1">
      <c r="A23" s="97"/>
      <c r="B23" s="830"/>
      <c r="C23" s="831"/>
      <c r="D23" s="831"/>
      <c r="E23" s="831"/>
      <c r="F23" s="831"/>
      <c r="G23" s="831"/>
      <c r="H23" s="831"/>
      <c r="I23" s="831"/>
      <c r="J23" s="831"/>
      <c r="K23" s="831"/>
      <c r="L23" s="831"/>
      <c r="M23" s="831"/>
      <c r="N23" s="831"/>
      <c r="O23" s="831"/>
      <c r="P23" s="831"/>
      <c r="Q23" s="831"/>
      <c r="R23" s="831"/>
      <c r="S23" s="831"/>
      <c r="T23" s="831"/>
      <c r="U23" s="831"/>
      <c r="V23" s="831"/>
      <c r="W23" s="832" t="s">
        <v>437</v>
      </c>
      <c r="X23" s="833"/>
      <c r="Y23" s="833"/>
      <c r="Z23" s="833"/>
      <c r="AA23" s="833"/>
      <c r="AB23" s="833"/>
      <c r="AC23" s="834"/>
      <c r="AD23" s="204"/>
      <c r="AE23" s="200"/>
      <c r="AF23" s="200"/>
      <c r="AG23" s="830"/>
      <c r="AH23" s="831"/>
      <c r="AI23" s="831"/>
      <c r="AJ23" s="831"/>
      <c r="AK23" s="831"/>
      <c r="AL23" s="831"/>
      <c r="AM23" s="831"/>
      <c r="AN23" s="831"/>
      <c r="AO23" s="831"/>
      <c r="AP23" s="831"/>
      <c r="AQ23" s="831"/>
      <c r="AR23" s="831"/>
      <c r="AS23" s="831"/>
      <c r="AT23" s="835"/>
      <c r="AU23" s="831"/>
      <c r="AV23" s="831"/>
      <c r="AW23" s="831"/>
      <c r="AX23" s="831"/>
      <c r="AY23" s="831"/>
      <c r="AZ23" s="831"/>
      <c r="BA23" s="836"/>
      <c r="BB23" s="833" t="s">
        <v>437</v>
      </c>
      <c r="BC23" s="833"/>
      <c r="BD23" s="833"/>
      <c r="BE23" s="833"/>
      <c r="BF23" s="833"/>
      <c r="BG23" s="833"/>
      <c r="BH23" s="834"/>
    </row>
    <row r="24" spans="1:60" ht="24.95" customHeight="1">
      <c r="A24" s="97"/>
      <c r="B24" s="830"/>
      <c r="C24" s="831"/>
      <c r="D24" s="831"/>
      <c r="E24" s="831"/>
      <c r="F24" s="831"/>
      <c r="G24" s="831"/>
      <c r="H24" s="831"/>
      <c r="I24" s="831"/>
      <c r="J24" s="831"/>
      <c r="K24" s="831"/>
      <c r="L24" s="831"/>
      <c r="M24" s="831"/>
      <c r="N24" s="831"/>
      <c r="O24" s="831"/>
      <c r="P24" s="831"/>
      <c r="Q24" s="831"/>
      <c r="R24" s="831"/>
      <c r="S24" s="831"/>
      <c r="T24" s="831"/>
      <c r="U24" s="831"/>
      <c r="V24" s="831"/>
      <c r="W24" s="832" t="s">
        <v>437</v>
      </c>
      <c r="X24" s="833"/>
      <c r="Y24" s="833"/>
      <c r="Z24" s="833"/>
      <c r="AA24" s="833"/>
      <c r="AB24" s="833"/>
      <c r="AC24" s="834"/>
      <c r="AD24" s="204"/>
      <c r="AE24" s="200"/>
      <c r="AF24" s="200"/>
      <c r="AG24" s="830"/>
      <c r="AH24" s="831"/>
      <c r="AI24" s="831"/>
      <c r="AJ24" s="831"/>
      <c r="AK24" s="831"/>
      <c r="AL24" s="831"/>
      <c r="AM24" s="831"/>
      <c r="AN24" s="831"/>
      <c r="AO24" s="831"/>
      <c r="AP24" s="831"/>
      <c r="AQ24" s="831"/>
      <c r="AR24" s="831"/>
      <c r="AS24" s="831"/>
      <c r="AT24" s="835"/>
      <c r="AU24" s="831"/>
      <c r="AV24" s="831"/>
      <c r="AW24" s="831"/>
      <c r="AX24" s="831"/>
      <c r="AY24" s="831"/>
      <c r="AZ24" s="831"/>
      <c r="BA24" s="836"/>
      <c r="BB24" s="833" t="s">
        <v>437</v>
      </c>
      <c r="BC24" s="833"/>
      <c r="BD24" s="833"/>
      <c r="BE24" s="833"/>
      <c r="BF24" s="833"/>
      <c r="BG24" s="833"/>
      <c r="BH24" s="834"/>
    </row>
    <row r="25" spans="1:60" ht="24.95" customHeight="1">
      <c r="A25" s="97"/>
      <c r="B25" s="830"/>
      <c r="C25" s="831"/>
      <c r="D25" s="831"/>
      <c r="E25" s="831"/>
      <c r="F25" s="831"/>
      <c r="G25" s="831"/>
      <c r="H25" s="831"/>
      <c r="I25" s="831"/>
      <c r="J25" s="831"/>
      <c r="K25" s="831"/>
      <c r="L25" s="831"/>
      <c r="M25" s="831"/>
      <c r="N25" s="831"/>
      <c r="O25" s="831"/>
      <c r="P25" s="831"/>
      <c r="Q25" s="831"/>
      <c r="R25" s="831"/>
      <c r="S25" s="831"/>
      <c r="T25" s="831"/>
      <c r="U25" s="831"/>
      <c r="V25" s="831"/>
      <c r="W25" s="832" t="s">
        <v>437</v>
      </c>
      <c r="X25" s="833"/>
      <c r="Y25" s="833"/>
      <c r="Z25" s="833"/>
      <c r="AA25" s="833"/>
      <c r="AB25" s="833"/>
      <c r="AC25" s="834"/>
      <c r="AD25" s="204"/>
      <c r="AE25" s="200"/>
      <c r="AF25" s="200"/>
      <c r="AG25" s="830"/>
      <c r="AH25" s="831"/>
      <c r="AI25" s="831"/>
      <c r="AJ25" s="831"/>
      <c r="AK25" s="831"/>
      <c r="AL25" s="831"/>
      <c r="AM25" s="831"/>
      <c r="AN25" s="831"/>
      <c r="AO25" s="831"/>
      <c r="AP25" s="831"/>
      <c r="AQ25" s="831"/>
      <c r="AR25" s="831"/>
      <c r="AS25" s="831"/>
      <c r="AT25" s="835"/>
      <c r="AU25" s="831"/>
      <c r="AV25" s="831"/>
      <c r="AW25" s="831"/>
      <c r="AX25" s="831"/>
      <c r="AY25" s="831"/>
      <c r="AZ25" s="831"/>
      <c r="BA25" s="836"/>
      <c r="BB25" s="833" t="s">
        <v>437</v>
      </c>
      <c r="BC25" s="833"/>
      <c r="BD25" s="833"/>
      <c r="BE25" s="833"/>
      <c r="BF25" s="833"/>
      <c r="BG25" s="833"/>
      <c r="BH25" s="834"/>
    </row>
    <row r="26" spans="1:60" ht="24.95" customHeight="1">
      <c r="A26" s="97"/>
      <c r="B26" s="830"/>
      <c r="C26" s="831"/>
      <c r="D26" s="831"/>
      <c r="E26" s="831"/>
      <c r="F26" s="831"/>
      <c r="G26" s="831"/>
      <c r="H26" s="831"/>
      <c r="I26" s="831"/>
      <c r="J26" s="831"/>
      <c r="K26" s="831"/>
      <c r="L26" s="831"/>
      <c r="M26" s="831"/>
      <c r="N26" s="831"/>
      <c r="O26" s="831"/>
      <c r="P26" s="831"/>
      <c r="Q26" s="831"/>
      <c r="R26" s="831"/>
      <c r="S26" s="831"/>
      <c r="T26" s="831"/>
      <c r="U26" s="831"/>
      <c r="V26" s="831"/>
      <c r="W26" s="832" t="s">
        <v>437</v>
      </c>
      <c r="X26" s="833"/>
      <c r="Y26" s="833"/>
      <c r="Z26" s="833"/>
      <c r="AA26" s="833"/>
      <c r="AB26" s="833"/>
      <c r="AC26" s="834"/>
      <c r="AD26" s="204"/>
      <c r="AE26" s="200"/>
      <c r="AF26" s="200"/>
      <c r="AG26" s="830"/>
      <c r="AH26" s="831"/>
      <c r="AI26" s="831"/>
      <c r="AJ26" s="831"/>
      <c r="AK26" s="831"/>
      <c r="AL26" s="831"/>
      <c r="AM26" s="831"/>
      <c r="AN26" s="831"/>
      <c r="AO26" s="831"/>
      <c r="AP26" s="831"/>
      <c r="AQ26" s="831"/>
      <c r="AR26" s="831"/>
      <c r="AS26" s="831"/>
      <c r="AT26" s="835"/>
      <c r="AU26" s="831"/>
      <c r="AV26" s="831"/>
      <c r="AW26" s="831"/>
      <c r="AX26" s="831"/>
      <c r="AY26" s="831"/>
      <c r="AZ26" s="831"/>
      <c r="BA26" s="836"/>
      <c r="BB26" s="833" t="s">
        <v>437</v>
      </c>
      <c r="BC26" s="833"/>
      <c r="BD26" s="833"/>
      <c r="BE26" s="833"/>
      <c r="BF26" s="833"/>
      <c r="BG26" s="833"/>
      <c r="BH26" s="834"/>
    </row>
    <row r="27" spans="1:60" ht="24.95" customHeight="1">
      <c r="A27" s="97"/>
      <c r="B27" s="830"/>
      <c r="C27" s="831"/>
      <c r="D27" s="831"/>
      <c r="E27" s="831"/>
      <c r="F27" s="831"/>
      <c r="G27" s="831"/>
      <c r="H27" s="831"/>
      <c r="I27" s="831"/>
      <c r="J27" s="831"/>
      <c r="K27" s="831"/>
      <c r="L27" s="831"/>
      <c r="M27" s="831"/>
      <c r="N27" s="831"/>
      <c r="O27" s="831"/>
      <c r="P27" s="831"/>
      <c r="Q27" s="831"/>
      <c r="R27" s="831"/>
      <c r="S27" s="831"/>
      <c r="T27" s="831"/>
      <c r="U27" s="831"/>
      <c r="V27" s="831"/>
      <c r="W27" s="832" t="s">
        <v>437</v>
      </c>
      <c r="X27" s="833"/>
      <c r="Y27" s="833"/>
      <c r="Z27" s="833"/>
      <c r="AA27" s="833"/>
      <c r="AB27" s="833"/>
      <c r="AC27" s="834"/>
      <c r="AD27" s="204"/>
      <c r="AE27" s="200"/>
      <c r="AF27" s="200"/>
      <c r="AG27" s="830"/>
      <c r="AH27" s="831"/>
      <c r="AI27" s="831"/>
      <c r="AJ27" s="831"/>
      <c r="AK27" s="831"/>
      <c r="AL27" s="831"/>
      <c r="AM27" s="831"/>
      <c r="AN27" s="831"/>
      <c r="AO27" s="831"/>
      <c r="AP27" s="831"/>
      <c r="AQ27" s="831"/>
      <c r="AR27" s="831"/>
      <c r="AS27" s="831"/>
      <c r="AT27" s="835"/>
      <c r="AU27" s="831"/>
      <c r="AV27" s="831"/>
      <c r="AW27" s="831"/>
      <c r="AX27" s="831"/>
      <c r="AY27" s="831"/>
      <c r="AZ27" s="831"/>
      <c r="BA27" s="836"/>
      <c r="BB27" s="833" t="s">
        <v>437</v>
      </c>
      <c r="BC27" s="833"/>
      <c r="BD27" s="833"/>
      <c r="BE27" s="833"/>
      <c r="BF27" s="833"/>
      <c r="BG27" s="833"/>
      <c r="BH27" s="834"/>
    </row>
    <row r="28" spans="1:60" ht="24.95" customHeight="1">
      <c r="A28" s="97"/>
      <c r="B28" s="830"/>
      <c r="C28" s="831"/>
      <c r="D28" s="831"/>
      <c r="E28" s="831"/>
      <c r="F28" s="831"/>
      <c r="G28" s="831"/>
      <c r="H28" s="831"/>
      <c r="I28" s="831"/>
      <c r="J28" s="831"/>
      <c r="K28" s="831"/>
      <c r="L28" s="831"/>
      <c r="M28" s="831"/>
      <c r="N28" s="831"/>
      <c r="O28" s="831"/>
      <c r="P28" s="831"/>
      <c r="Q28" s="831"/>
      <c r="R28" s="831"/>
      <c r="S28" s="831"/>
      <c r="T28" s="831"/>
      <c r="U28" s="831"/>
      <c r="V28" s="831"/>
      <c r="W28" s="832" t="s">
        <v>437</v>
      </c>
      <c r="X28" s="833"/>
      <c r="Y28" s="833"/>
      <c r="Z28" s="833"/>
      <c r="AA28" s="833"/>
      <c r="AB28" s="833"/>
      <c r="AC28" s="834"/>
      <c r="AD28" s="204"/>
      <c r="AE28" s="200"/>
      <c r="AF28" s="200"/>
      <c r="AG28" s="830"/>
      <c r="AH28" s="831"/>
      <c r="AI28" s="831"/>
      <c r="AJ28" s="831"/>
      <c r="AK28" s="831"/>
      <c r="AL28" s="831"/>
      <c r="AM28" s="831"/>
      <c r="AN28" s="831"/>
      <c r="AO28" s="831"/>
      <c r="AP28" s="831"/>
      <c r="AQ28" s="831"/>
      <c r="AR28" s="831"/>
      <c r="AS28" s="831"/>
      <c r="AT28" s="835"/>
      <c r="AU28" s="831"/>
      <c r="AV28" s="831"/>
      <c r="AW28" s="831"/>
      <c r="AX28" s="831"/>
      <c r="AY28" s="831"/>
      <c r="AZ28" s="831"/>
      <c r="BA28" s="836"/>
      <c r="BB28" s="833" t="s">
        <v>437</v>
      </c>
      <c r="BC28" s="833"/>
      <c r="BD28" s="833"/>
      <c r="BE28" s="833"/>
      <c r="BF28" s="833"/>
      <c r="BG28" s="833"/>
      <c r="BH28" s="834"/>
    </row>
    <row r="29" spans="1:60" ht="24.95" customHeight="1">
      <c r="A29" s="97"/>
      <c r="B29" s="830"/>
      <c r="C29" s="831"/>
      <c r="D29" s="831"/>
      <c r="E29" s="831"/>
      <c r="F29" s="831"/>
      <c r="G29" s="831"/>
      <c r="H29" s="831"/>
      <c r="I29" s="831"/>
      <c r="J29" s="831"/>
      <c r="K29" s="831"/>
      <c r="L29" s="831"/>
      <c r="M29" s="831"/>
      <c r="N29" s="831"/>
      <c r="O29" s="831"/>
      <c r="P29" s="831"/>
      <c r="Q29" s="831"/>
      <c r="R29" s="831"/>
      <c r="S29" s="831"/>
      <c r="T29" s="831"/>
      <c r="U29" s="831"/>
      <c r="V29" s="831"/>
      <c r="W29" s="832" t="s">
        <v>437</v>
      </c>
      <c r="X29" s="833"/>
      <c r="Y29" s="833"/>
      <c r="Z29" s="833"/>
      <c r="AA29" s="833"/>
      <c r="AB29" s="833"/>
      <c r="AC29" s="834"/>
      <c r="AD29" s="204"/>
      <c r="AE29" s="200"/>
      <c r="AF29" s="200"/>
      <c r="AG29" s="830"/>
      <c r="AH29" s="831"/>
      <c r="AI29" s="831"/>
      <c r="AJ29" s="831"/>
      <c r="AK29" s="831"/>
      <c r="AL29" s="831"/>
      <c r="AM29" s="831"/>
      <c r="AN29" s="831"/>
      <c r="AO29" s="831"/>
      <c r="AP29" s="831"/>
      <c r="AQ29" s="831"/>
      <c r="AR29" s="831"/>
      <c r="AS29" s="831"/>
      <c r="AT29" s="835"/>
      <c r="AU29" s="831"/>
      <c r="AV29" s="831"/>
      <c r="AW29" s="831"/>
      <c r="AX29" s="831"/>
      <c r="AY29" s="831"/>
      <c r="AZ29" s="831"/>
      <c r="BA29" s="836"/>
      <c r="BB29" s="833" t="s">
        <v>437</v>
      </c>
      <c r="BC29" s="833"/>
      <c r="BD29" s="833"/>
      <c r="BE29" s="833"/>
      <c r="BF29" s="833"/>
      <c r="BG29" s="833"/>
      <c r="BH29" s="834"/>
    </row>
    <row r="30" spans="1:60" ht="24.95" customHeight="1">
      <c r="A30" s="97"/>
      <c r="B30" s="830"/>
      <c r="C30" s="831"/>
      <c r="D30" s="831"/>
      <c r="E30" s="831"/>
      <c r="F30" s="831"/>
      <c r="G30" s="831"/>
      <c r="H30" s="831"/>
      <c r="I30" s="831"/>
      <c r="J30" s="831"/>
      <c r="K30" s="831"/>
      <c r="L30" s="831"/>
      <c r="M30" s="831"/>
      <c r="N30" s="831"/>
      <c r="O30" s="831"/>
      <c r="P30" s="831"/>
      <c r="Q30" s="831"/>
      <c r="R30" s="831"/>
      <c r="S30" s="831"/>
      <c r="T30" s="831"/>
      <c r="U30" s="831"/>
      <c r="V30" s="831"/>
      <c r="W30" s="832" t="s">
        <v>437</v>
      </c>
      <c r="X30" s="833"/>
      <c r="Y30" s="833"/>
      <c r="Z30" s="833"/>
      <c r="AA30" s="833"/>
      <c r="AB30" s="833"/>
      <c r="AC30" s="834"/>
      <c r="AD30" s="204"/>
      <c r="AE30" s="200"/>
      <c r="AF30" s="200"/>
      <c r="AG30" s="830"/>
      <c r="AH30" s="831"/>
      <c r="AI30" s="831"/>
      <c r="AJ30" s="831"/>
      <c r="AK30" s="831"/>
      <c r="AL30" s="831"/>
      <c r="AM30" s="831"/>
      <c r="AN30" s="831"/>
      <c r="AO30" s="831"/>
      <c r="AP30" s="831"/>
      <c r="AQ30" s="831"/>
      <c r="AR30" s="831"/>
      <c r="AS30" s="831"/>
      <c r="AT30" s="835"/>
      <c r="AU30" s="831"/>
      <c r="AV30" s="831"/>
      <c r="AW30" s="831"/>
      <c r="AX30" s="831"/>
      <c r="AY30" s="831"/>
      <c r="AZ30" s="831"/>
      <c r="BA30" s="836"/>
      <c r="BB30" s="833" t="s">
        <v>437</v>
      </c>
      <c r="BC30" s="833"/>
      <c r="BD30" s="833"/>
      <c r="BE30" s="833"/>
      <c r="BF30" s="833"/>
      <c r="BG30" s="833"/>
      <c r="BH30" s="834"/>
    </row>
    <row r="31" spans="1:60" ht="24.95" customHeight="1">
      <c r="A31" s="97"/>
      <c r="B31" s="830"/>
      <c r="C31" s="831"/>
      <c r="D31" s="831"/>
      <c r="E31" s="831"/>
      <c r="F31" s="831"/>
      <c r="G31" s="831"/>
      <c r="H31" s="831"/>
      <c r="I31" s="831"/>
      <c r="J31" s="831"/>
      <c r="K31" s="831"/>
      <c r="L31" s="831"/>
      <c r="M31" s="831"/>
      <c r="N31" s="831"/>
      <c r="O31" s="831"/>
      <c r="P31" s="831"/>
      <c r="Q31" s="831"/>
      <c r="R31" s="831"/>
      <c r="S31" s="831"/>
      <c r="T31" s="831"/>
      <c r="U31" s="831"/>
      <c r="V31" s="831"/>
      <c r="W31" s="832" t="s">
        <v>437</v>
      </c>
      <c r="X31" s="833"/>
      <c r="Y31" s="833"/>
      <c r="Z31" s="833"/>
      <c r="AA31" s="833"/>
      <c r="AB31" s="833"/>
      <c r="AC31" s="834"/>
      <c r="AD31" s="204"/>
      <c r="AE31" s="200"/>
      <c r="AF31" s="200"/>
      <c r="AG31" s="830"/>
      <c r="AH31" s="831"/>
      <c r="AI31" s="831"/>
      <c r="AJ31" s="831"/>
      <c r="AK31" s="831"/>
      <c r="AL31" s="831"/>
      <c r="AM31" s="831"/>
      <c r="AN31" s="831"/>
      <c r="AO31" s="831"/>
      <c r="AP31" s="831"/>
      <c r="AQ31" s="831"/>
      <c r="AR31" s="831"/>
      <c r="AS31" s="831"/>
      <c r="AT31" s="835"/>
      <c r="AU31" s="831"/>
      <c r="AV31" s="831"/>
      <c r="AW31" s="831"/>
      <c r="AX31" s="831"/>
      <c r="AY31" s="831"/>
      <c r="AZ31" s="831"/>
      <c r="BA31" s="836"/>
      <c r="BB31" s="833" t="s">
        <v>437</v>
      </c>
      <c r="BC31" s="833"/>
      <c r="BD31" s="833"/>
      <c r="BE31" s="833"/>
      <c r="BF31" s="833"/>
      <c r="BG31" s="833"/>
      <c r="BH31" s="834"/>
    </row>
    <row r="32" spans="1:60" ht="24.95" customHeight="1">
      <c r="A32" s="97"/>
      <c r="B32" s="830"/>
      <c r="C32" s="831"/>
      <c r="D32" s="831"/>
      <c r="E32" s="831"/>
      <c r="F32" s="831"/>
      <c r="G32" s="831"/>
      <c r="H32" s="831"/>
      <c r="I32" s="831"/>
      <c r="J32" s="831"/>
      <c r="K32" s="831"/>
      <c r="L32" s="831"/>
      <c r="M32" s="831"/>
      <c r="N32" s="831"/>
      <c r="O32" s="831"/>
      <c r="P32" s="831"/>
      <c r="Q32" s="831"/>
      <c r="R32" s="831"/>
      <c r="S32" s="831"/>
      <c r="T32" s="831"/>
      <c r="U32" s="831"/>
      <c r="V32" s="831"/>
      <c r="W32" s="832" t="s">
        <v>437</v>
      </c>
      <c r="X32" s="833"/>
      <c r="Y32" s="833"/>
      <c r="Z32" s="833"/>
      <c r="AA32" s="833"/>
      <c r="AB32" s="833"/>
      <c r="AC32" s="834"/>
      <c r="AD32" s="204"/>
      <c r="AE32" s="200"/>
      <c r="AF32" s="200"/>
      <c r="AG32" s="830"/>
      <c r="AH32" s="831"/>
      <c r="AI32" s="831"/>
      <c r="AJ32" s="831"/>
      <c r="AK32" s="831"/>
      <c r="AL32" s="831"/>
      <c r="AM32" s="831"/>
      <c r="AN32" s="831"/>
      <c r="AO32" s="831"/>
      <c r="AP32" s="831"/>
      <c r="AQ32" s="831"/>
      <c r="AR32" s="831"/>
      <c r="AS32" s="831"/>
      <c r="AT32" s="835"/>
      <c r="AU32" s="831"/>
      <c r="AV32" s="831"/>
      <c r="AW32" s="831"/>
      <c r="AX32" s="831"/>
      <c r="AY32" s="831"/>
      <c r="AZ32" s="831"/>
      <c r="BA32" s="836"/>
      <c r="BB32" s="833" t="s">
        <v>437</v>
      </c>
      <c r="BC32" s="833"/>
      <c r="BD32" s="833"/>
      <c r="BE32" s="833"/>
      <c r="BF32" s="833"/>
      <c r="BG32" s="833"/>
      <c r="BH32" s="834"/>
    </row>
    <row r="33" spans="1:60" ht="24.95" customHeight="1">
      <c r="A33" s="97"/>
      <c r="B33" s="830"/>
      <c r="C33" s="831"/>
      <c r="D33" s="831"/>
      <c r="E33" s="831"/>
      <c r="F33" s="831"/>
      <c r="G33" s="831"/>
      <c r="H33" s="831"/>
      <c r="I33" s="831"/>
      <c r="J33" s="831"/>
      <c r="K33" s="831"/>
      <c r="L33" s="831"/>
      <c r="M33" s="831"/>
      <c r="N33" s="831"/>
      <c r="O33" s="831"/>
      <c r="P33" s="831"/>
      <c r="Q33" s="831"/>
      <c r="R33" s="831"/>
      <c r="S33" s="831"/>
      <c r="T33" s="831"/>
      <c r="U33" s="831"/>
      <c r="V33" s="831"/>
      <c r="W33" s="832" t="s">
        <v>437</v>
      </c>
      <c r="X33" s="833"/>
      <c r="Y33" s="833"/>
      <c r="Z33" s="833"/>
      <c r="AA33" s="833"/>
      <c r="AB33" s="833"/>
      <c r="AC33" s="834"/>
      <c r="AD33" s="204"/>
      <c r="AE33" s="200"/>
      <c r="AF33" s="200"/>
      <c r="AG33" s="830"/>
      <c r="AH33" s="831"/>
      <c r="AI33" s="831"/>
      <c r="AJ33" s="831"/>
      <c r="AK33" s="831"/>
      <c r="AL33" s="831"/>
      <c r="AM33" s="831"/>
      <c r="AN33" s="831"/>
      <c r="AO33" s="831"/>
      <c r="AP33" s="831"/>
      <c r="AQ33" s="831"/>
      <c r="AR33" s="831"/>
      <c r="AS33" s="831"/>
      <c r="AT33" s="835"/>
      <c r="AU33" s="831"/>
      <c r="AV33" s="831"/>
      <c r="AW33" s="831"/>
      <c r="AX33" s="831"/>
      <c r="AY33" s="831"/>
      <c r="AZ33" s="831"/>
      <c r="BA33" s="836"/>
      <c r="BB33" s="833" t="s">
        <v>437</v>
      </c>
      <c r="BC33" s="833"/>
      <c r="BD33" s="833"/>
      <c r="BE33" s="833"/>
      <c r="BF33" s="833"/>
      <c r="BG33" s="833"/>
      <c r="BH33" s="834"/>
    </row>
    <row r="34" spans="1:60" ht="24.95" customHeight="1">
      <c r="A34" s="97"/>
      <c r="B34" s="830"/>
      <c r="C34" s="831"/>
      <c r="D34" s="831"/>
      <c r="E34" s="831"/>
      <c r="F34" s="831"/>
      <c r="G34" s="831"/>
      <c r="H34" s="831"/>
      <c r="I34" s="831"/>
      <c r="J34" s="831"/>
      <c r="K34" s="831"/>
      <c r="L34" s="831"/>
      <c r="M34" s="831"/>
      <c r="N34" s="831"/>
      <c r="O34" s="831"/>
      <c r="P34" s="831"/>
      <c r="Q34" s="831"/>
      <c r="R34" s="831"/>
      <c r="S34" s="831"/>
      <c r="T34" s="831"/>
      <c r="U34" s="831"/>
      <c r="V34" s="831"/>
      <c r="W34" s="832" t="s">
        <v>437</v>
      </c>
      <c r="X34" s="833"/>
      <c r="Y34" s="833"/>
      <c r="Z34" s="833"/>
      <c r="AA34" s="833"/>
      <c r="AB34" s="833"/>
      <c r="AC34" s="834"/>
      <c r="AD34" s="204"/>
      <c r="AE34" s="200"/>
      <c r="AF34" s="200"/>
      <c r="AG34" s="830"/>
      <c r="AH34" s="831"/>
      <c r="AI34" s="831"/>
      <c r="AJ34" s="831"/>
      <c r="AK34" s="831"/>
      <c r="AL34" s="831"/>
      <c r="AM34" s="831"/>
      <c r="AN34" s="831"/>
      <c r="AO34" s="831"/>
      <c r="AP34" s="831"/>
      <c r="AQ34" s="831"/>
      <c r="AR34" s="831"/>
      <c r="AS34" s="831"/>
      <c r="AT34" s="835"/>
      <c r="AU34" s="831"/>
      <c r="AV34" s="831"/>
      <c r="AW34" s="831"/>
      <c r="AX34" s="831"/>
      <c r="AY34" s="831"/>
      <c r="AZ34" s="831"/>
      <c r="BA34" s="836"/>
      <c r="BB34" s="833" t="s">
        <v>437</v>
      </c>
      <c r="BC34" s="833"/>
      <c r="BD34" s="833"/>
      <c r="BE34" s="833"/>
      <c r="BF34" s="833"/>
      <c r="BG34" s="833"/>
      <c r="BH34" s="834"/>
    </row>
    <row r="35" spans="1:60" ht="24.95" customHeight="1">
      <c r="A35" s="97"/>
      <c r="B35" s="830"/>
      <c r="C35" s="831"/>
      <c r="D35" s="831"/>
      <c r="E35" s="831"/>
      <c r="F35" s="831"/>
      <c r="G35" s="831"/>
      <c r="H35" s="831"/>
      <c r="I35" s="831"/>
      <c r="J35" s="831"/>
      <c r="K35" s="831"/>
      <c r="L35" s="831"/>
      <c r="M35" s="831"/>
      <c r="N35" s="831"/>
      <c r="O35" s="831"/>
      <c r="P35" s="831"/>
      <c r="Q35" s="831"/>
      <c r="R35" s="831"/>
      <c r="S35" s="831"/>
      <c r="T35" s="831"/>
      <c r="U35" s="831"/>
      <c r="V35" s="831"/>
      <c r="W35" s="832" t="s">
        <v>437</v>
      </c>
      <c r="X35" s="833"/>
      <c r="Y35" s="833"/>
      <c r="Z35" s="833"/>
      <c r="AA35" s="833"/>
      <c r="AB35" s="833"/>
      <c r="AC35" s="834"/>
      <c r="AD35" s="204"/>
      <c r="AE35" s="200"/>
      <c r="AF35" s="200"/>
      <c r="AG35" s="830"/>
      <c r="AH35" s="831"/>
      <c r="AI35" s="831"/>
      <c r="AJ35" s="831"/>
      <c r="AK35" s="831"/>
      <c r="AL35" s="831"/>
      <c r="AM35" s="831"/>
      <c r="AN35" s="831"/>
      <c r="AO35" s="831"/>
      <c r="AP35" s="831"/>
      <c r="AQ35" s="831"/>
      <c r="AR35" s="831"/>
      <c r="AS35" s="831"/>
      <c r="AT35" s="835"/>
      <c r="AU35" s="831"/>
      <c r="AV35" s="831"/>
      <c r="AW35" s="831"/>
      <c r="AX35" s="831"/>
      <c r="AY35" s="831"/>
      <c r="AZ35" s="831"/>
      <c r="BA35" s="836"/>
      <c r="BB35" s="833" t="s">
        <v>437</v>
      </c>
      <c r="BC35" s="833"/>
      <c r="BD35" s="833"/>
      <c r="BE35" s="833"/>
      <c r="BF35" s="833"/>
      <c r="BG35" s="833"/>
      <c r="BH35" s="834"/>
    </row>
    <row r="36" spans="1:60" ht="24.95" customHeight="1">
      <c r="A36" s="97"/>
      <c r="B36" s="830"/>
      <c r="C36" s="831"/>
      <c r="D36" s="831"/>
      <c r="E36" s="831"/>
      <c r="F36" s="831"/>
      <c r="G36" s="831"/>
      <c r="H36" s="831"/>
      <c r="I36" s="831"/>
      <c r="J36" s="831"/>
      <c r="K36" s="831"/>
      <c r="L36" s="831"/>
      <c r="M36" s="831"/>
      <c r="N36" s="831"/>
      <c r="O36" s="831"/>
      <c r="P36" s="831"/>
      <c r="Q36" s="831"/>
      <c r="R36" s="831"/>
      <c r="S36" s="831"/>
      <c r="T36" s="831"/>
      <c r="U36" s="831"/>
      <c r="V36" s="831"/>
      <c r="W36" s="832" t="s">
        <v>437</v>
      </c>
      <c r="X36" s="833"/>
      <c r="Y36" s="833"/>
      <c r="Z36" s="833"/>
      <c r="AA36" s="833"/>
      <c r="AB36" s="833"/>
      <c r="AC36" s="834"/>
      <c r="AD36" s="204"/>
      <c r="AE36" s="200"/>
      <c r="AF36" s="200"/>
      <c r="AG36" s="830"/>
      <c r="AH36" s="831"/>
      <c r="AI36" s="831"/>
      <c r="AJ36" s="831"/>
      <c r="AK36" s="831"/>
      <c r="AL36" s="831"/>
      <c r="AM36" s="831"/>
      <c r="AN36" s="831"/>
      <c r="AO36" s="831"/>
      <c r="AP36" s="831"/>
      <c r="AQ36" s="831"/>
      <c r="AR36" s="831"/>
      <c r="AS36" s="831"/>
      <c r="AT36" s="835"/>
      <c r="AU36" s="831"/>
      <c r="AV36" s="831"/>
      <c r="AW36" s="831"/>
      <c r="AX36" s="831"/>
      <c r="AY36" s="831"/>
      <c r="AZ36" s="831"/>
      <c r="BA36" s="836"/>
      <c r="BB36" s="833" t="s">
        <v>437</v>
      </c>
      <c r="BC36" s="833"/>
      <c r="BD36" s="833"/>
      <c r="BE36" s="833"/>
      <c r="BF36" s="833"/>
      <c r="BG36" s="833"/>
      <c r="BH36" s="834"/>
    </row>
    <row r="37" spans="1:60" ht="24.95" customHeight="1">
      <c r="A37" s="97"/>
      <c r="B37" s="830"/>
      <c r="C37" s="831"/>
      <c r="D37" s="831"/>
      <c r="E37" s="831"/>
      <c r="F37" s="831"/>
      <c r="G37" s="831"/>
      <c r="H37" s="831"/>
      <c r="I37" s="831"/>
      <c r="J37" s="831"/>
      <c r="K37" s="831"/>
      <c r="L37" s="831"/>
      <c r="M37" s="831"/>
      <c r="N37" s="831"/>
      <c r="O37" s="831"/>
      <c r="P37" s="831"/>
      <c r="Q37" s="831"/>
      <c r="R37" s="831"/>
      <c r="S37" s="831"/>
      <c r="T37" s="831"/>
      <c r="U37" s="831"/>
      <c r="V37" s="831"/>
      <c r="W37" s="832" t="s">
        <v>437</v>
      </c>
      <c r="X37" s="833"/>
      <c r="Y37" s="833"/>
      <c r="Z37" s="833"/>
      <c r="AA37" s="833"/>
      <c r="AB37" s="833"/>
      <c r="AC37" s="834"/>
      <c r="AD37" s="204"/>
      <c r="AE37" s="200"/>
      <c r="AF37" s="200"/>
      <c r="AG37" s="830"/>
      <c r="AH37" s="831"/>
      <c r="AI37" s="831"/>
      <c r="AJ37" s="831"/>
      <c r="AK37" s="831"/>
      <c r="AL37" s="831"/>
      <c r="AM37" s="831"/>
      <c r="AN37" s="831"/>
      <c r="AO37" s="831"/>
      <c r="AP37" s="831"/>
      <c r="AQ37" s="831"/>
      <c r="AR37" s="831"/>
      <c r="AS37" s="831"/>
      <c r="AT37" s="835"/>
      <c r="AU37" s="831"/>
      <c r="AV37" s="831"/>
      <c r="AW37" s="831"/>
      <c r="AX37" s="831"/>
      <c r="AY37" s="831"/>
      <c r="AZ37" s="831"/>
      <c r="BA37" s="836"/>
      <c r="BB37" s="833" t="s">
        <v>437</v>
      </c>
      <c r="BC37" s="833"/>
      <c r="BD37" s="833"/>
      <c r="BE37" s="833"/>
      <c r="BF37" s="833"/>
      <c r="BG37" s="833"/>
      <c r="BH37" s="834"/>
    </row>
    <row r="38" spans="1:60" ht="24.95" customHeight="1">
      <c r="A38" s="97"/>
      <c r="B38" s="830"/>
      <c r="C38" s="831"/>
      <c r="D38" s="831"/>
      <c r="E38" s="831"/>
      <c r="F38" s="831"/>
      <c r="G38" s="831"/>
      <c r="H38" s="831"/>
      <c r="I38" s="831"/>
      <c r="J38" s="831"/>
      <c r="K38" s="831"/>
      <c r="L38" s="831"/>
      <c r="M38" s="831"/>
      <c r="N38" s="831"/>
      <c r="O38" s="831"/>
      <c r="P38" s="831"/>
      <c r="Q38" s="831"/>
      <c r="R38" s="831"/>
      <c r="S38" s="831"/>
      <c r="T38" s="831"/>
      <c r="U38" s="831"/>
      <c r="V38" s="831"/>
      <c r="W38" s="832" t="s">
        <v>437</v>
      </c>
      <c r="X38" s="833"/>
      <c r="Y38" s="833"/>
      <c r="Z38" s="833"/>
      <c r="AA38" s="833"/>
      <c r="AB38" s="833"/>
      <c r="AC38" s="834"/>
      <c r="AD38" s="204"/>
      <c r="AE38" s="200"/>
      <c r="AF38" s="200"/>
      <c r="AG38" s="830"/>
      <c r="AH38" s="831"/>
      <c r="AI38" s="831"/>
      <c r="AJ38" s="831"/>
      <c r="AK38" s="831"/>
      <c r="AL38" s="831"/>
      <c r="AM38" s="831"/>
      <c r="AN38" s="831"/>
      <c r="AO38" s="831"/>
      <c r="AP38" s="831"/>
      <c r="AQ38" s="831"/>
      <c r="AR38" s="831"/>
      <c r="AS38" s="831"/>
      <c r="AT38" s="835"/>
      <c r="AU38" s="831"/>
      <c r="AV38" s="831"/>
      <c r="AW38" s="831"/>
      <c r="AX38" s="831"/>
      <c r="AY38" s="831"/>
      <c r="AZ38" s="831"/>
      <c r="BA38" s="836"/>
      <c r="BB38" s="833" t="s">
        <v>437</v>
      </c>
      <c r="BC38" s="833"/>
      <c r="BD38" s="833"/>
      <c r="BE38" s="833"/>
      <c r="BF38" s="833"/>
      <c r="BG38" s="833"/>
      <c r="BH38" s="834"/>
    </row>
    <row r="39" spans="1:60" ht="24.95" customHeight="1">
      <c r="A39" s="97"/>
      <c r="B39" s="830"/>
      <c r="C39" s="831"/>
      <c r="D39" s="831"/>
      <c r="E39" s="831"/>
      <c r="F39" s="831"/>
      <c r="G39" s="831"/>
      <c r="H39" s="831"/>
      <c r="I39" s="831"/>
      <c r="J39" s="831"/>
      <c r="K39" s="831"/>
      <c r="L39" s="831"/>
      <c r="M39" s="831"/>
      <c r="N39" s="831"/>
      <c r="O39" s="831"/>
      <c r="P39" s="831"/>
      <c r="Q39" s="831"/>
      <c r="R39" s="831"/>
      <c r="S39" s="831"/>
      <c r="T39" s="831"/>
      <c r="U39" s="831"/>
      <c r="V39" s="831"/>
      <c r="W39" s="832" t="s">
        <v>437</v>
      </c>
      <c r="X39" s="833"/>
      <c r="Y39" s="833"/>
      <c r="Z39" s="833"/>
      <c r="AA39" s="833"/>
      <c r="AB39" s="833"/>
      <c r="AC39" s="834"/>
      <c r="AD39" s="204"/>
      <c r="AE39" s="200"/>
      <c r="AF39" s="200"/>
      <c r="AG39" s="830"/>
      <c r="AH39" s="831"/>
      <c r="AI39" s="831"/>
      <c r="AJ39" s="831"/>
      <c r="AK39" s="831"/>
      <c r="AL39" s="831"/>
      <c r="AM39" s="831"/>
      <c r="AN39" s="831"/>
      <c r="AO39" s="831"/>
      <c r="AP39" s="831"/>
      <c r="AQ39" s="831"/>
      <c r="AR39" s="831"/>
      <c r="AS39" s="831"/>
      <c r="AT39" s="835"/>
      <c r="AU39" s="831"/>
      <c r="AV39" s="831"/>
      <c r="AW39" s="831"/>
      <c r="AX39" s="831"/>
      <c r="AY39" s="831"/>
      <c r="AZ39" s="831"/>
      <c r="BA39" s="836"/>
      <c r="BB39" s="833" t="s">
        <v>437</v>
      </c>
      <c r="BC39" s="833"/>
      <c r="BD39" s="833"/>
      <c r="BE39" s="833"/>
      <c r="BF39" s="833"/>
      <c r="BG39" s="833"/>
      <c r="BH39" s="834"/>
    </row>
    <row r="40" spans="2:60" ht="24.95" customHeight="1">
      <c r="B40" s="830"/>
      <c r="C40" s="831"/>
      <c r="D40" s="831"/>
      <c r="E40" s="831"/>
      <c r="F40" s="831"/>
      <c r="G40" s="831"/>
      <c r="H40" s="831"/>
      <c r="I40" s="831"/>
      <c r="J40" s="831"/>
      <c r="K40" s="831"/>
      <c r="L40" s="831"/>
      <c r="M40" s="831"/>
      <c r="N40" s="831"/>
      <c r="O40" s="831"/>
      <c r="P40" s="831"/>
      <c r="Q40" s="831"/>
      <c r="R40" s="831"/>
      <c r="S40" s="831"/>
      <c r="T40" s="831"/>
      <c r="U40" s="831"/>
      <c r="V40" s="831"/>
      <c r="W40" s="832" t="s">
        <v>437</v>
      </c>
      <c r="X40" s="833"/>
      <c r="Y40" s="833"/>
      <c r="Z40" s="833"/>
      <c r="AA40" s="833"/>
      <c r="AB40" s="833"/>
      <c r="AC40" s="834"/>
      <c r="AD40" s="204"/>
      <c r="AE40" s="200"/>
      <c r="AF40" s="200"/>
      <c r="AG40" s="830"/>
      <c r="AH40" s="831"/>
      <c r="AI40" s="831"/>
      <c r="AJ40" s="831"/>
      <c r="AK40" s="831"/>
      <c r="AL40" s="831"/>
      <c r="AM40" s="831"/>
      <c r="AN40" s="831"/>
      <c r="AO40" s="831"/>
      <c r="AP40" s="831"/>
      <c r="AQ40" s="831"/>
      <c r="AR40" s="831"/>
      <c r="AS40" s="831"/>
      <c r="AT40" s="835"/>
      <c r="AU40" s="831"/>
      <c r="AV40" s="831"/>
      <c r="AW40" s="831"/>
      <c r="AX40" s="831"/>
      <c r="AY40" s="831"/>
      <c r="AZ40" s="831"/>
      <c r="BA40" s="836"/>
      <c r="BB40" s="833" t="s">
        <v>437</v>
      </c>
      <c r="BC40" s="833"/>
      <c r="BD40" s="833"/>
      <c r="BE40" s="833"/>
      <c r="BF40" s="833"/>
      <c r="BG40" s="833"/>
      <c r="BH40" s="834"/>
    </row>
    <row r="41" spans="2:60" ht="24.95" customHeight="1">
      <c r="B41" s="830"/>
      <c r="C41" s="831"/>
      <c r="D41" s="831"/>
      <c r="E41" s="831"/>
      <c r="F41" s="831"/>
      <c r="G41" s="831"/>
      <c r="H41" s="831"/>
      <c r="I41" s="831"/>
      <c r="J41" s="831"/>
      <c r="K41" s="831"/>
      <c r="L41" s="831"/>
      <c r="M41" s="831"/>
      <c r="N41" s="831"/>
      <c r="O41" s="831"/>
      <c r="P41" s="831"/>
      <c r="Q41" s="831"/>
      <c r="R41" s="831"/>
      <c r="S41" s="831"/>
      <c r="T41" s="831"/>
      <c r="U41" s="831"/>
      <c r="V41" s="831"/>
      <c r="W41" s="832" t="s">
        <v>437</v>
      </c>
      <c r="X41" s="833"/>
      <c r="Y41" s="833"/>
      <c r="Z41" s="833"/>
      <c r="AA41" s="833"/>
      <c r="AB41" s="833"/>
      <c r="AC41" s="834"/>
      <c r="AD41" s="204"/>
      <c r="AE41" s="200"/>
      <c r="AF41" s="200"/>
      <c r="AG41" s="830" t="s">
        <v>438</v>
      </c>
      <c r="AH41" s="831"/>
      <c r="AI41" s="831"/>
      <c r="AJ41" s="831"/>
      <c r="AK41" s="831"/>
      <c r="AL41" s="831"/>
      <c r="AM41" s="831"/>
      <c r="AN41" s="831"/>
      <c r="AO41" s="831"/>
      <c r="AP41" s="831"/>
      <c r="AQ41" s="831"/>
      <c r="AR41" s="831"/>
      <c r="AS41" s="831"/>
      <c r="AT41" s="835"/>
      <c r="AU41" s="831"/>
      <c r="AV41" s="831"/>
      <c r="AW41" s="831"/>
      <c r="AX41" s="831"/>
      <c r="AY41" s="831"/>
      <c r="AZ41" s="831"/>
      <c r="BA41" s="836"/>
      <c r="BB41" s="833" t="s">
        <v>437</v>
      </c>
      <c r="BC41" s="833"/>
      <c r="BD41" s="833"/>
      <c r="BE41" s="833"/>
      <c r="BF41" s="833"/>
      <c r="BG41" s="833"/>
      <c r="BH41" s="834"/>
    </row>
    <row r="42" spans="33:60" ht="13.5" customHeight="1">
      <c r="AG42" s="828" t="s">
        <v>816</v>
      </c>
      <c r="AH42" s="828"/>
      <c r="AI42" s="828"/>
      <c r="AJ42" s="828"/>
      <c r="AK42" s="828"/>
      <c r="AL42" s="828"/>
      <c r="AM42" s="828"/>
      <c r="AN42" s="828"/>
      <c r="AO42" s="828"/>
      <c r="AP42" s="828"/>
      <c r="AQ42" s="828"/>
      <c r="AR42" s="828"/>
      <c r="AS42" s="828"/>
      <c r="AT42" s="828"/>
      <c r="AU42" s="828"/>
      <c r="AV42" s="828"/>
      <c r="AW42" s="828"/>
      <c r="AX42" s="828"/>
      <c r="AY42" s="828"/>
      <c r="AZ42" s="828"/>
      <c r="BA42" s="828"/>
      <c r="BB42" s="828"/>
      <c r="BC42" s="828"/>
      <c r="BD42" s="828"/>
      <c r="BE42" s="828"/>
      <c r="BF42" s="828"/>
      <c r="BG42" s="828"/>
      <c r="BH42" s="828"/>
    </row>
    <row r="43" spans="33:60" ht="13.5">
      <c r="AG43" s="829"/>
      <c r="AH43" s="829"/>
      <c r="AI43" s="829"/>
      <c r="AJ43" s="829"/>
      <c r="AK43" s="829"/>
      <c r="AL43" s="829"/>
      <c r="AM43" s="829"/>
      <c r="AN43" s="829"/>
      <c r="AO43" s="829"/>
      <c r="AP43" s="829"/>
      <c r="AQ43" s="829"/>
      <c r="AR43" s="829"/>
      <c r="AS43" s="829"/>
      <c r="AT43" s="829"/>
      <c r="AU43" s="829"/>
      <c r="AV43" s="829"/>
      <c r="AW43" s="829"/>
      <c r="AX43" s="829"/>
      <c r="AY43" s="829"/>
      <c r="AZ43" s="829"/>
      <c r="BA43" s="829"/>
      <c r="BB43" s="829"/>
      <c r="BC43" s="829"/>
      <c r="BD43" s="829"/>
      <c r="BE43" s="829"/>
      <c r="BF43" s="829"/>
      <c r="BG43" s="829"/>
      <c r="BH43" s="829"/>
    </row>
    <row r="44" spans="33:60" ht="57.75" customHeight="1">
      <c r="AG44" s="829"/>
      <c r="AH44" s="829"/>
      <c r="AI44" s="829"/>
      <c r="AJ44" s="829"/>
      <c r="AK44" s="829"/>
      <c r="AL44" s="829"/>
      <c r="AM44" s="829"/>
      <c r="AN44" s="829"/>
      <c r="AO44" s="829"/>
      <c r="AP44" s="829"/>
      <c r="AQ44" s="829"/>
      <c r="AR44" s="829"/>
      <c r="AS44" s="829"/>
      <c r="AT44" s="829"/>
      <c r="AU44" s="829"/>
      <c r="AV44" s="829"/>
      <c r="AW44" s="829"/>
      <c r="AX44" s="829"/>
      <c r="AY44" s="829"/>
      <c r="AZ44" s="829"/>
      <c r="BA44" s="829"/>
      <c r="BB44" s="829"/>
      <c r="BC44" s="829"/>
      <c r="BD44" s="829"/>
      <c r="BE44" s="829"/>
      <c r="BF44" s="829"/>
      <c r="BG44" s="829"/>
      <c r="BH44" s="829"/>
    </row>
  </sheetData>
  <sheetProtection selectLockedCells="1"/>
  <mergeCells count="134">
    <mergeCell ref="B13:AC13"/>
    <mergeCell ref="AG13:BH13"/>
    <mergeCell ref="B17:V17"/>
    <mergeCell ref="W17:AC17"/>
    <mergeCell ref="AG17:AS17"/>
    <mergeCell ref="AT17:BA17"/>
    <mergeCell ref="BB17:BH17"/>
    <mergeCell ref="B2:BH5"/>
    <mergeCell ref="AN6:AO6"/>
    <mergeCell ref="B8:G8"/>
    <mergeCell ref="B10:AC11"/>
    <mergeCell ref="AG10:BH11"/>
    <mergeCell ref="H8:BH8"/>
    <mergeCell ref="B18:V18"/>
    <mergeCell ref="W18:AC18"/>
    <mergeCell ref="AG18:AS18"/>
    <mergeCell ref="AT18:BA18"/>
    <mergeCell ref="BB18:BH18"/>
    <mergeCell ref="B19:V19"/>
    <mergeCell ref="W19:AC19"/>
    <mergeCell ref="AG19:AS19"/>
    <mergeCell ref="AT19:BA19"/>
    <mergeCell ref="BB19:BH19"/>
    <mergeCell ref="B20:V20"/>
    <mergeCell ref="W20:AC20"/>
    <mergeCell ref="AG20:AS20"/>
    <mergeCell ref="AT20:BA20"/>
    <mergeCell ref="BB20:BH20"/>
    <mergeCell ref="B21:V21"/>
    <mergeCell ref="W21:AC21"/>
    <mergeCell ref="AG21:AS21"/>
    <mergeCell ref="AT21:BA21"/>
    <mergeCell ref="BB21:BH21"/>
    <mergeCell ref="B22:V22"/>
    <mergeCell ref="W22:AC22"/>
    <mergeCell ref="AG22:AS22"/>
    <mergeCell ref="AT22:BA22"/>
    <mergeCell ref="BB22:BH22"/>
    <mergeCell ref="B23:V23"/>
    <mergeCell ref="W23:AC23"/>
    <mergeCell ref="AG23:AS23"/>
    <mergeCell ref="AT23:BA23"/>
    <mergeCell ref="BB23:BH23"/>
    <mergeCell ref="B24:V24"/>
    <mergeCell ref="W24:AC24"/>
    <mergeCell ref="AG24:AS24"/>
    <mergeCell ref="AT24:BA24"/>
    <mergeCell ref="BB24:BH24"/>
    <mergeCell ref="B25:V25"/>
    <mergeCell ref="W25:AC25"/>
    <mergeCell ref="AG25:AS25"/>
    <mergeCell ref="AT25:BA25"/>
    <mergeCell ref="BB25:BH25"/>
    <mergeCell ref="B26:V26"/>
    <mergeCell ref="W26:AC26"/>
    <mergeCell ref="AG26:AS26"/>
    <mergeCell ref="AT26:BA26"/>
    <mergeCell ref="BB26:BH26"/>
    <mergeCell ref="B27:V27"/>
    <mergeCell ref="W27:AC27"/>
    <mergeCell ref="AG27:AS27"/>
    <mergeCell ref="AT27:BA27"/>
    <mergeCell ref="BB27:BH27"/>
    <mergeCell ref="B28:V28"/>
    <mergeCell ref="W28:AC28"/>
    <mergeCell ref="AG28:AS28"/>
    <mergeCell ref="AT28:BA28"/>
    <mergeCell ref="BB28:BH28"/>
    <mergeCell ref="B29:V29"/>
    <mergeCell ref="W29:AC29"/>
    <mergeCell ref="AG29:AS29"/>
    <mergeCell ref="AT29:BA29"/>
    <mergeCell ref="BB29:BH29"/>
    <mergeCell ref="B30:V30"/>
    <mergeCell ref="W30:AC30"/>
    <mergeCell ref="AG30:AS30"/>
    <mergeCell ref="AT30:BA30"/>
    <mergeCell ref="BB30:BH30"/>
    <mergeCell ref="B31:V31"/>
    <mergeCell ref="W31:AC31"/>
    <mergeCell ref="AG31:AS31"/>
    <mergeCell ref="AT31:BA31"/>
    <mergeCell ref="BB31:BH31"/>
    <mergeCell ref="B32:V32"/>
    <mergeCell ref="W32:AC32"/>
    <mergeCell ref="AG32:AS32"/>
    <mergeCell ref="AT32:BA32"/>
    <mergeCell ref="BB32:BH32"/>
    <mergeCell ref="B33:V33"/>
    <mergeCell ref="W33:AC33"/>
    <mergeCell ref="AG33:AS33"/>
    <mergeCell ref="AT33:BA33"/>
    <mergeCell ref="BB33:BH33"/>
    <mergeCell ref="B34:V34"/>
    <mergeCell ref="W34:AC34"/>
    <mergeCell ref="AG34:AS34"/>
    <mergeCell ref="AT34:BA34"/>
    <mergeCell ref="BB34:BH34"/>
    <mergeCell ref="B35:V35"/>
    <mergeCell ref="W35:AC35"/>
    <mergeCell ref="AG35:AS35"/>
    <mergeCell ref="AT35:BA35"/>
    <mergeCell ref="BB35:BH35"/>
    <mergeCell ref="B36:V36"/>
    <mergeCell ref="W36:AC36"/>
    <mergeCell ref="AG36:AS36"/>
    <mergeCell ref="AT36:BA36"/>
    <mergeCell ref="BB36:BH36"/>
    <mergeCell ref="B37:V37"/>
    <mergeCell ref="W37:AC37"/>
    <mergeCell ref="AG37:AS37"/>
    <mergeCell ref="AT37:BA37"/>
    <mergeCell ref="BB37:BH37"/>
    <mergeCell ref="AG42:BH44"/>
    <mergeCell ref="B38:V38"/>
    <mergeCell ref="W38:AC38"/>
    <mergeCell ref="AG38:AS38"/>
    <mergeCell ref="AT38:BA38"/>
    <mergeCell ref="BB38:BH38"/>
    <mergeCell ref="B39:V39"/>
    <mergeCell ref="W39:AC39"/>
    <mergeCell ref="AG39:AS39"/>
    <mergeCell ref="AT39:BA39"/>
    <mergeCell ref="BB39:BH39"/>
    <mergeCell ref="B40:V40"/>
    <mergeCell ref="W40:AC40"/>
    <mergeCell ref="AG40:AS40"/>
    <mergeCell ref="AT40:BA40"/>
    <mergeCell ref="BB40:BH40"/>
    <mergeCell ref="B41:V41"/>
    <mergeCell ref="W41:AC41"/>
    <mergeCell ref="AG41:AS41"/>
    <mergeCell ref="AT41:BA41"/>
    <mergeCell ref="BB41:BH41"/>
  </mergeCells>
  <dataValidations count="2">
    <dataValidation type="list" allowBlank="1" showInputMessage="1" showErrorMessage="1" sqref="W18:AC41">
      <formula1>"選択してください,追加,削除"</formula1>
    </dataValidation>
    <dataValidation type="list" allowBlank="1" showInputMessage="1" showErrorMessage="1" sqref="BB18:BH41">
      <formula1>"選択してください,追加,変更,削除"</formula1>
    </dataValidation>
  </dataValidations>
  <pageMargins left="0.236220472440945" right="0.236220472440945" top="0.748031496062992" bottom="0.748031496062992" header="0.31496062992126" footer="0.31496062992126"/>
  <pageSetup orientation="portrait" paperSize="9" scale="66" r:id="rId2"/>
  <headerFooter>
    <oddFooter>&amp;RNDA対象資料:パ３-2019-170-SYS000556(S)</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7">
    <pageSetUpPr fitToPage="1"/>
  </sheetPr>
  <dimension ref="B2:AY31"/>
  <sheetViews>
    <sheetView view="pageBreakPreview" zoomScaleNormal="70" zoomScaleSheetLayoutView="100" workbookViewId="0" topLeftCell="A1">
      <selection pane="topLeft" activeCell="BE17" sqref="BE17"/>
    </sheetView>
  </sheetViews>
  <sheetFormatPr defaultColWidth="2.505" defaultRowHeight="13.5"/>
  <cols>
    <col min="1" max="16384" width="2.5" style="5"/>
  </cols>
  <sheetData>
    <row r="1" s="27" customFormat="1" ht="12.75" customHeight="1"/>
    <row r="2" spans="2:51" s="27" customFormat="1" ht="6.75" customHeight="1">
      <c r="B2" s="800" t="s">
        <v>651</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row>
    <row r="3" spans="2:51" s="27" customFormat="1" ht="6.75" customHeight="1">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c r="AO3" s="800"/>
      <c r="AP3" s="800"/>
      <c r="AQ3" s="800"/>
      <c r="AR3" s="800"/>
      <c r="AS3" s="800"/>
      <c r="AT3" s="800"/>
      <c r="AU3" s="800"/>
      <c r="AV3" s="800"/>
      <c r="AW3" s="800"/>
      <c r="AX3" s="800"/>
      <c r="AY3" s="800"/>
    </row>
    <row r="4" spans="2:51" s="27" customFormat="1" ht="6.75" customHeight="1">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row>
    <row r="5" spans="2:51" s="27" customFormat="1" ht="6.75" customHeight="1">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0"/>
    </row>
    <row r="6" spans="2:51" s="47" customFormat="1" ht="13.5" customHeight="1">
      <c r="B6" s="866" t="s">
        <v>45</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6"/>
    </row>
    <row r="7" spans="2:51" s="47" customFormat="1" ht="13.5">
      <c r="B7" s="866"/>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6"/>
      <c r="AL7" s="866"/>
      <c r="AM7" s="866"/>
      <c r="AN7" s="866"/>
      <c r="AO7" s="866"/>
      <c r="AP7" s="866"/>
      <c r="AQ7" s="866"/>
      <c r="AR7" s="866"/>
      <c r="AS7" s="866"/>
      <c r="AT7" s="866"/>
      <c r="AU7" s="866"/>
      <c r="AV7" s="866"/>
      <c r="AW7" s="866"/>
      <c r="AX7" s="866"/>
      <c r="AY7" s="866"/>
    </row>
    <row r="8" spans="2:51" ht="14.25" customHeight="1">
      <c r="B8" s="31"/>
      <c r="C8" s="31"/>
      <c r="D8" s="31"/>
      <c r="E8" s="31"/>
      <c r="F8" s="31"/>
      <c r="G8" s="31"/>
      <c r="H8" s="31"/>
      <c r="I8" s="31"/>
      <c r="J8" s="31"/>
      <c r="K8" s="31"/>
      <c r="L8" s="31"/>
      <c r="M8" s="31"/>
      <c r="N8" s="31"/>
      <c r="O8" s="32"/>
      <c r="P8" s="32"/>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224" t="str">
        <f>設定変更依頼書!AR8</f>
        <v>Ver.2.9(2022.9.30～）</v>
      </c>
      <c r="AU8" s="33"/>
      <c r="AV8" s="33"/>
      <c r="AW8" s="33"/>
      <c r="AX8" s="33"/>
      <c r="AY8" s="33"/>
    </row>
    <row r="9" spans="2:51" ht="14.25" customHeight="1">
      <c r="B9" s="31"/>
      <c r="C9" s="31"/>
      <c r="D9" s="31"/>
      <c r="E9" s="31"/>
      <c r="F9" s="31"/>
      <c r="G9" s="31"/>
      <c r="H9" s="31"/>
      <c r="I9" s="31"/>
      <c r="J9" s="31"/>
      <c r="K9" s="31"/>
      <c r="L9" s="31"/>
      <c r="M9" s="31"/>
      <c r="N9" s="31"/>
      <c r="O9" s="32"/>
      <c r="P9" s="32"/>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224"/>
      <c r="AU9" s="33"/>
      <c r="AV9" s="33"/>
      <c r="AW9" s="33"/>
      <c r="AX9" s="33"/>
      <c r="AY9" s="33"/>
    </row>
    <row r="10" spans="2:51" s="46" customFormat="1" ht="28.5" customHeight="1">
      <c r="B10" s="35"/>
      <c r="C10" s="867" t="s">
        <v>2</v>
      </c>
      <c r="D10" s="868"/>
      <c r="E10" s="868"/>
      <c r="F10" s="868"/>
      <c r="G10" s="868"/>
      <c r="H10" s="869"/>
      <c r="I10" s="870" t="str">
        <f>IF('別紙④-1'!$H$10="","",'別紙④-1'!$H$10)</f>
        <v/>
      </c>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0"/>
      <c r="AY10" s="870"/>
    </row>
    <row r="11" spans="2:51" s="46" customFormat="1" ht="14.25">
      <c r="B11" s="35"/>
      <c r="C11" s="36"/>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row>
    <row r="12" spans="2:51" s="46" customFormat="1" ht="18.75">
      <c r="B12" s="35"/>
      <c r="C12" s="36"/>
      <c r="D12" s="49" t="s">
        <v>46</v>
      </c>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row>
    <row r="13" spans="2:51" ht="7.5" customHeight="1">
      <c r="B13" s="38"/>
      <c r="C13" s="36"/>
      <c r="D13" s="35"/>
      <c r="E13" s="35"/>
      <c r="F13" s="35"/>
      <c r="G13" s="35"/>
      <c r="H13" s="35"/>
      <c r="I13" s="35"/>
      <c r="J13" s="35"/>
      <c r="K13" s="35"/>
      <c r="L13" s="35"/>
      <c r="M13" s="36"/>
      <c r="N13" s="35"/>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row>
    <row r="14" spans="3:51" ht="44.25" customHeight="1">
      <c r="C14" s="864" t="s">
        <v>47</v>
      </c>
      <c r="D14" s="864"/>
      <c r="E14" s="864"/>
      <c r="F14" s="864"/>
      <c r="G14" s="864"/>
      <c r="H14" s="864"/>
      <c r="I14" s="864"/>
      <c r="J14" s="864"/>
      <c r="K14" s="864"/>
      <c r="L14" s="864"/>
      <c r="M14" s="865" t="s">
        <v>291</v>
      </c>
      <c r="N14" s="865"/>
      <c r="O14" s="865"/>
      <c r="P14" s="865"/>
      <c r="Q14" s="865"/>
      <c r="R14" s="865"/>
      <c r="S14" s="865"/>
      <c r="T14" s="865"/>
      <c r="U14" s="865"/>
      <c r="V14" s="865" t="s">
        <v>292</v>
      </c>
      <c r="W14" s="865"/>
      <c r="X14" s="865"/>
      <c r="Y14" s="865"/>
      <c r="Z14" s="865"/>
      <c r="AA14" s="865"/>
      <c r="AB14" s="865"/>
      <c r="AC14" s="865"/>
      <c r="AD14" s="865"/>
      <c r="AE14" s="865" t="s">
        <v>49</v>
      </c>
      <c r="AF14" s="865"/>
      <c r="AG14" s="865"/>
      <c r="AH14" s="865"/>
      <c r="AI14" s="865"/>
      <c r="AJ14" s="865"/>
      <c r="AK14" s="865"/>
      <c r="AL14" s="865"/>
      <c r="AM14" s="865"/>
      <c r="AN14" s="865"/>
      <c r="AO14" s="865"/>
      <c r="AP14" s="865"/>
      <c r="AQ14" s="865" t="s">
        <v>48</v>
      </c>
      <c r="AR14" s="865"/>
      <c r="AS14" s="865"/>
      <c r="AT14" s="865"/>
      <c r="AU14" s="865"/>
      <c r="AV14" s="865"/>
      <c r="AW14" s="865"/>
      <c r="AX14" s="865"/>
      <c r="AY14" s="865"/>
    </row>
    <row r="15" spans="3:51" ht="145.5" customHeight="1">
      <c r="C15" s="861" t="s">
        <v>52</v>
      </c>
      <c r="D15" s="861"/>
      <c r="E15" s="861"/>
      <c r="F15" s="861"/>
      <c r="G15" s="861"/>
      <c r="H15" s="861"/>
      <c r="I15" s="861"/>
      <c r="J15" s="861"/>
      <c r="K15" s="861"/>
      <c r="L15" s="861"/>
      <c r="M15" s="862" t="s">
        <v>51</v>
      </c>
      <c r="N15" s="863"/>
      <c r="O15" s="863"/>
      <c r="P15" s="863"/>
      <c r="Q15" s="863"/>
      <c r="R15" s="863"/>
      <c r="S15" s="863"/>
      <c r="T15" s="863"/>
      <c r="U15" s="863"/>
      <c r="V15" s="862" t="s">
        <v>50</v>
      </c>
      <c r="W15" s="863"/>
      <c r="X15" s="863"/>
      <c r="Y15" s="863"/>
      <c r="Z15" s="863"/>
      <c r="AA15" s="863"/>
      <c r="AB15" s="863"/>
      <c r="AC15" s="863"/>
      <c r="AD15" s="863"/>
      <c r="AE15" s="862" t="s">
        <v>1039</v>
      </c>
      <c r="AF15" s="863"/>
      <c r="AG15" s="863"/>
      <c r="AH15" s="863"/>
      <c r="AI15" s="863"/>
      <c r="AJ15" s="863"/>
      <c r="AK15" s="863"/>
      <c r="AL15" s="863"/>
      <c r="AM15" s="863"/>
      <c r="AN15" s="863"/>
      <c r="AO15" s="863"/>
      <c r="AP15" s="863"/>
      <c r="AQ15" s="862" t="s">
        <v>54</v>
      </c>
      <c r="AR15" s="863"/>
      <c r="AS15" s="863"/>
      <c r="AT15" s="863"/>
      <c r="AU15" s="863"/>
      <c r="AV15" s="863"/>
      <c r="AW15" s="863"/>
      <c r="AX15" s="863"/>
      <c r="AY15" s="863"/>
    </row>
    <row r="16" spans="3:51" ht="42" customHeight="1">
      <c r="C16" s="858"/>
      <c r="D16" s="858"/>
      <c r="E16" s="858"/>
      <c r="F16" s="858"/>
      <c r="G16" s="858"/>
      <c r="H16" s="858"/>
      <c r="I16" s="858"/>
      <c r="J16" s="858"/>
      <c r="K16" s="858"/>
      <c r="L16" s="858"/>
      <c r="M16" s="859"/>
      <c r="N16" s="860"/>
      <c r="O16" s="860"/>
      <c r="P16" s="860"/>
      <c r="Q16" s="860"/>
      <c r="R16" s="860"/>
      <c r="S16" s="860"/>
      <c r="T16" s="860"/>
      <c r="U16" s="860"/>
      <c r="V16" s="859"/>
      <c r="W16" s="860"/>
      <c r="X16" s="860"/>
      <c r="Y16" s="860"/>
      <c r="Z16" s="860"/>
      <c r="AA16" s="860"/>
      <c r="AB16" s="860"/>
      <c r="AC16" s="860"/>
      <c r="AD16" s="860"/>
      <c r="AE16" s="859"/>
      <c r="AF16" s="860"/>
      <c r="AG16" s="860"/>
      <c r="AH16" s="860"/>
      <c r="AI16" s="860"/>
      <c r="AJ16" s="860"/>
      <c r="AK16" s="860"/>
      <c r="AL16" s="860"/>
      <c r="AM16" s="860"/>
      <c r="AN16" s="860"/>
      <c r="AO16" s="860"/>
      <c r="AP16" s="860"/>
      <c r="AQ16" s="859"/>
      <c r="AR16" s="860"/>
      <c r="AS16" s="860"/>
      <c r="AT16" s="860"/>
      <c r="AU16" s="860"/>
      <c r="AV16" s="860"/>
      <c r="AW16" s="860"/>
      <c r="AX16" s="860"/>
      <c r="AY16" s="860"/>
    </row>
    <row r="17" spans="3:51" ht="42" customHeight="1">
      <c r="C17" s="858"/>
      <c r="D17" s="858"/>
      <c r="E17" s="858"/>
      <c r="F17" s="858"/>
      <c r="G17" s="858"/>
      <c r="H17" s="858"/>
      <c r="I17" s="858"/>
      <c r="J17" s="858"/>
      <c r="K17" s="858"/>
      <c r="L17" s="858"/>
      <c r="M17" s="859"/>
      <c r="N17" s="860"/>
      <c r="O17" s="860"/>
      <c r="P17" s="860"/>
      <c r="Q17" s="860"/>
      <c r="R17" s="860"/>
      <c r="S17" s="860"/>
      <c r="T17" s="860"/>
      <c r="U17" s="860"/>
      <c r="V17" s="859"/>
      <c r="W17" s="860"/>
      <c r="X17" s="860"/>
      <c r="Y17" s="860"/>
      <c r="Z17" s="860"/>
      <c r="AA17" s="860"/>
      <c r="AB17" s="860"/>
      <c r="AC17" s="860"/>
      <c r="AD17" s="860"/>
      <c r="AE17" s="859"/>
      <c r="AF17" s="860"/>
      <c r="AG17" s="860"/>
      <c r="AH17" s="860"/>
      <c r="AI17" s="860"/>
      <c r="AJ17" s="860"/>
      <c r="AK17" s="860"/>
      <c r="AL17" s="860"/>
      <c r="AM17" s="860"/>
      <c r="AN17" s="860"/>
      <c r="AO17" s="860"/>
      <c r="AP17" s="860"/>
      <c r="AQ17" s="859"/>
      <c r="AR17" s="860"/>
      <c r="AS17" s="860"/>
      <c r="AT17" s="860"/>
      <c r="AU17" s="860"/>
      <c r="AV17" s="860"/>
      <c r="AW17" s="860"/>
      <c r="AX17" s="860"/>
      <c r="AY17" s="860"/>
    </row>
    <row r="18" spans="3:51" ht="42" customHeight="1">
      <c r="C18" s="858"/>
      <c r="D18" s="858"/>
      <c r="E18" s="858"/>
      <c r="F18" s="858"/>
      <c r="G18" s="858"/>
      <c r="H18" s="858"/>
      <c r="I18" s="858"/>
      <c r="J18" s="858"/>
      <c r="K18" s="858"/>
      <c r="L18" s="858"/>
      <c r="M18" s="859"/>
      <c r="N18" s="860"/>
      <c r="O18" s="860"/>
      <c r="P18" s="860"/>
      <c r="Q18" s="860"/>
      <c r="R18" s="860"/>
      <c r="S18" s="860"/>
      <c r="T18" s="860"/>
      <c r="U18" s="860"/>
      <c r="V18" s="859"/>
      <c r="W18" s="860"/>
      <c r="X18" s="860"/>
      <c r="Y18" s="860"/>
      <c r="Z18" s="860"/>
      <c r="AA18" s="860"/>
      <c r="AB18" s="860"/>
      <c r="AC18" s="860"/>
      <c r="AD18" s="860"/>
      <c r="AE18" s="859"/>
      <c r="AF18" s="860"/>
      <c r="AG18" s="860"/>
      <c r="AH18" s="860"/>
      <c r="AI18" s="860"/>
      <c r="AJ18" s="860"/>
      <c r="AK18" s="860"/>
      <c r="AL18" s="860"/>
      <c r="AM18" s="860"/>
      <c r="AN18" s="860"/>
      <c r="AO18" s="860"/>
      <c r="AP18" s="860"/>
      <c r="AQ18" s="859"/>
      <c r="AR18" s="860"/>
      <c r="AS18" s="860"/>
      <c r="AT18" s="860"/>
      <c r="AU18" s="860"/>
      <c r="AV18" s="860"/>
      <c r="AW18" s="860"/>
      <c r="AX18" s="860"/>
      <c r="AY18" s="860"/>
    </row>
    <row r="19" spans="3:51" ht="42" customHeight="1">
      <c r="C19" s="858"/>
      <c r="D19" s="858"/>
      <c r="E19" s="858"/>
      <c r="F19" s="858"/>
      <c r="G19" s="858"/>
      <c r="H19" s="858"/>
      <c r="I19" s="858"/>
      <c r="J19" s="858"/>
      <c r="K19" s="858"/>
      <c r="L19" s="858"/>
      <c r="M19" s="859"/>
      <c r="N19" s="860"/>
      <c r="O19" s="860"/>
      <c r="P19" s="860"/>
      <c r="Q19" s="860"/>
      <c r="R19" s="860"/>
      <c r="S19" s="860"/>
      <c r="T19" s="860"/>
      <c r="U19" s="860"/>
      <c r="V19" s="859"/>
      <c r="W19" s="860"/>
      <c r="X19" s="860"/>
      <c r="Y19" s="860"/>
      <c r="Z19" s="860"/>
      <c r="AA19" s="860"/>
      <c r="AB19" s="860"/>
      <c r="AC19" s="860"/>
      <c r="AD19" s="860"/>
      <c r="AE19" s="859"/>
      <c r="AF19" s="860"/>
      <c r="AG19" s="860"/>
      <c r="AH19" s="860"/>
      <c r="AI19" s="860"/>
      <c r="AJ19" s="860"/>
      <c r="AK19" s="860"/>
      <c r="AL19" s="860"/>
      <c r="AM19" s="860"/>
      <c r="AN19" s="860"/>
      <c r="AO19" s="860"/>
      <c r="AP19" s="860"/>
      <c r="AQ19" s="859"/>
      <c r="AR19" s="860"/>
      <c r="AS19" s="860"/>
      <c r="AT19" s="860"/>
      <c r="AU19" s="860"/>
      <c r="AV19" s="860"/>
      <c r="AW19" s="860"/>
      <c r="AX19" s="860"/>
      <c r="AY19" s="860"/>
    </row>
    <row r="20" spans="3:51" ht="42" customHeight="1">
      <c r="C20" s="858"/>
      <c r="D20" s="858"/>
      <c r="E20" s="858"/>
      <c r="F20" s="858"/>
      <c r="G20" s="858"/>
      <c r="H20" s="858"/>
      <c r="I20" s="858"/>
      <c r="J20" s="858"/>
      <c r="K20" s="858"/>
      <c r="L20" s="858"/>
      <c r="M20" s="859"/>
      <c r="N20" s="860"/>
      <c r="O20" s="860"/>
      <c r="P20" s="860"/>
      <c r="Q20" s="860"/>
      <c r="R20" s="860"/>
      <c r="S20" s="860"/>
      <c r="T20" s="860"/>
      <c r="U20" s="860"/>
      <c r="V20" s="859"/>
      <c r="W20" s="860"/>
      <c r="X20" s="860"/>
      <c r="Y20" s="860"/>
      <c r="Z20" s="860"/>
      <c r="AA20" s="860"/>
      <c r="AB20" s="860"/>
      <c r="AC20" s="860"/>
      <c r="AD20" s="860"/>
      <c r="AE20" s="859"/>
      <c r="AF20" s="860"/>
      <c r="AG20" s="860"/>
      <c r="AH20" s="860"/>
      <c r="AI20" s="860"/>
      <c r="AJ20" s="860"/>
      <c r="AK20" s="860"/>
      <c r="AL20" s="860"/>
      <c r="AM20" s="860"/>
      <c r="AN20" s="860"/>
      <c r="AO20" s="860"/>
      <c r="AP20" s="860"/>
      <c r="AQ20" s="859"/>
      <c r="AR20" s="860"/>
      <c r="AS20" s="860"/>
      <c r="AT20" s="860"/>
      <c r="AU20" s="860"/>
      <c r="AV20" s="860"/>
      <c r="AW20" s="860"/>
      <c r="AX20" s="860"/>
      <c r="AY20" s="860"/>
    </row>
    <row r="21" spans="3:51" ht="42" customHeight="1">
      <c r="C21" s="858"/>
      <c r="D21" s="858"/>
      <c r="E21" s="858"/>
      <c r="F21" s="858"/>
      <c r="G21" s="858"/>
      <c r="H21" s="858"/>
      <c r="I21" s="858"/>
      <c r="J21" s="858"/>
      <c r="K21" s="858"/>
      <c r="L21" s="858"/>
      <c r="M21" s="859"/>
      <c r="N21" s="860"/>
      <c r="O21" s="860"/>
      <c r="P21" s="860"/>
      <c r="Q21" s="860"/>
      <c r="R21" s="860"/>
      <c r="S21" s="860"/>
      <c r="T21" s="860"/>
      <c r="U21" s="860"/>
      <c r="V21" s="859"/>
      <c r="W21" s="860"/>
      <c r="X21" s="860"/>
      <c r="Y21" s="860"/>
      <c r="Z21" s="860"/>
      <c r="AA21" s="860"/>
      <c r="AB21" s="860"/>
      <c r="AC21" s="860"/>
      <c r="AD21" s="860"/>
      <c r="AE21" s="859"/>
      <c r="AF21" s="860"/>
      <c r="AG21" s="860"/>
      <c r="AH21" s="860"/>
      <c r="AI21" s="860"/>
      <c r="AJ21" s="860"/>
      <c r="AK21" s="860"/>
      <c r="AL21" s="860"/>
      <c r="AM21" s="860"/>
      <c r="AN21" s="860"/>
      <c r="AO21" s="860"/>
      <c r="AP21" s="860"/>
      <c r="AQ21" s="859"/>
      <c r="AR21" s="860"/>
      <c r="AS21" s="860"/>
      <c r="AT21" s="860"/>
      <c r="AU21" s="860"/>
      <c r="AV21" s="860"/>
      <c r="AW21" s="860"/>
      <c r="AX21" s="860"/>
      <c r="AY21" s="860"/>
    </row>
    <row r="23" spans="2:51" s="46" customFormat="1" ht="18.75">
      <c r="B23" s="35"/>
      <c r="C23" s="36"/>
      <c r="D23" s="49" t="s">
        <v>40</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row>
    <row r="24" spans="2:51" ht="7.5" customHeight="1">
      <c r="B24" s="38"/>
      <c r="C24" s="36"/>
      <c r="D24" s="35"/>
      <c r="E24" s="35"/>
      <c r="F24" s="35"/>
      <c r="G24" s="35"/>
      <c r="H24" s="35"/>
      <c r="I24" s="35"/>
      <c r="J24" s="35"/>
      <c r="K24" s="35"/>
      <c r="L24" s="35"/>
      <c r="M24" s="36"/>
      <c r="N24" s="35"/>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row>
    <row r="25" spans="3:51" ht="44.25" customHeight="1">
      <c r="C25" s="864" t="s">
        <v>55</v>
      </c>
      <c r="D25" s="864"/>
      <c r="E25" s="864"/>
      <c r="F25" s="864"/>
      <c r="G25" s="864"/>
      <c r="H25" s="864"/>
      <c r="I25" s="864"/>
      <c r="J25" s="864"/>
      <c r="K25" s="864"/>
      <c r="L25" s="864"/>
      <c r="M25" s="864"/>
      <c r="N25" s="864"/>
      <c r="O25" s="864"/>
      <c r="P25" s="864"/>
      <c r="Q25" s="864"/>
      <c r="R25" s="864"/>
      <c r="S25" s="864"/>
      <c r="T25" s="864"/>
      <c r="U25" s="864"/>
      <c r="V25" s="865" t="s">
        <v>49</v>
      </c>
      <c r="W25" s="865"/>
      <c r="X25" s="865"/>
      <c r="Y25" s="865"/>
      <c r="Z25" s="865"/>
      <c r="AA25" s="865"/>
      <c r="AB25" s="865"/>
      <c r="AC25" s="865"/>
      <c r="AD25" s="865"/>
      <c r="AE25" s="865"/>
      <c r="AF25" s="865"/>
      <c r="AG25" s="865"/>
      <c r="AH25" s="865"/>
      <c r="AI25" s="865"/>
      <c r="AJ25" s="865"/>
      <c r="AK25" s="865"/>
      <c r="AL25" s="865"/>
      <c r="AM25" s="865"/>
      <c r="AN25" s="865"/>
      <c r="AO25" s="865"/>
      <c r="AP25" s="865"/>
      <c r="AQ25" s="865" t="s">
        <v>48</v>
      </c>
      <c r="AR25" s="865"/>
      <c r="AS25" s="865"/>
      <c r="AT25" s="865"/>
      <c r="AU25" s="865"/>
      <c r="AV25" s="865"/>
      <c r="AW25" s="865"/>
      <c r="AX25" s="865"/>
      <c r="AY25" s="865"/>
    </row>
    <row r="26" spans="3:51" ht="111.75" customHeight="1">
      <c r="C26" s="861" t="s">
        <v>56</v>
      </c>
      <c r="D26" s="861"/>
      <c r="E26" s="861"/>
      <c r="F26" s="861"/>
      <c r="G26" s="861"/>
      <c r="H26" s="861"/>
      <c r="I26" s="861"/>
      <c r="J26" s="861"/>
      <c r="K26" s="861"/>
      <c r="L26" s="861"/>
      <c r="M26" s="861"/>
      <c r="N26" s="861"/>
      <c r="O26" s="861"/>
      <c r="P26" s="861"/>
      <c r="Q26" s="861"/>
      <c r="R26" s="861"/>
      <c r="S26" s="861"/>
      <c r="T26" s="861"/>
      <c r="U26" s="861"/>
      <c r="V26" s="862" t="s">
        <v>53</v>
      </c>
      <c r="W26" s="862"/>
      <c r="X26" s="862"/>
      <c r="Y26" s="862"/>
      <c r="Z26" s="862"/>
      <c r="AA26" s="862"/>
      <c r="AB26" s="862"/>
      <c r="AC26" s="862"/>
      <c r="AD26" s="862"/>
      <c r="AE26" s="862"/>
      <c r="AF26" s="862"/>
      <c r="AG26" s="862"/>
      <c r="AH26" s="862"/>
      <c r="AI26" s="862"/>
      <c r="AJ26" s="862"/>
      <c r="AK26" s="862"/>
      <c r="AL26" s="862"/>
      <c r="AM26" s="862"/>
      <c r="AN26" s="862"/>
      <c r="AO26" s="862"/>
      <c r="AP26" s="862"/>
      <c r="AQ26" s="862" t="s">
        <v>54</v>
      </c>
      <c r="AR26" s="863"/>
      <c r="AS26" s="863"/>
      <c r="AT26" s="863"/>
      <c r="AU26" s="863"/>
      <c r="AV26" s="863"/>
      <c r="AW26" s="863"/>
      <c r="AX26" s="863"/>
      <c r="AY26" s="863"/>
    </row>
    <row r="27" spans="3:51" ht="42" customHeight="1">
      <c r="C27" s="858"/>
      <c r="D27" s="858"/>
      <c r="E27" s="858"/>
      <c r="F27" s="858"/>
      <c r="G27" s="858"/>
      <c r="H27" s="858"/>
      <c r="I27" s="858"/>
      <c r="J27" s="858"/>
      <c r="K27" s="858"/>
      <c r="L27" s="858"/>
      <c r="M27" s="858"/>
      <c r="N27" s="858"/>
      <c r="O27" s="858"/>
      <c r="P27" s="858"/>
      <c r="Q27" s="858"/>
      <c r="R27" s="858"/>
      <c r="S27" s="858"/>
      <c r="T27" s="858"/>
      <c r="U27" s="858"/>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60"/>
      <c r="AS27" s="860"/>
      <c r="AT27" s="860"/>
      <c r="AU27" s="860"/>
      <c r="AV27" s="860"/>
      <c r="AW27" s="860"/>
      <c r="AX27" s="860"/>
      <c r="AY27" s="860"/>
    </row>
    <row r="28" spans="3:51" ht="42" customHeight="1">
      <c r="C28" s="858"/>
      <c r="D28" s="858"/>
      <c r="E28" s="858"/>
      <c r="F28" s="858"/>
      <c r="G28" s="858"/>
      <c r="H28" s="858"/>
      <c r="I28" s="858"/>
      <c r="J28" s="858"/>
      <c r="K28" s="858"/>
      <c r="L28" s="858"/>
      <c r="M28" s="858"/>
      <c r="N28" s="858"/>
      <c r="O28" s="858"/>
      <c r="P28" s="858"/>
      <c r="Q28" s="858"/>
      <c r="R28" s="858"/>
      <c r="S28" s="858"/>
      <c r="T28" s="858"/>
      <c r="U28" s="858"/>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60"/>
      <c r="AS28" s="860"/>
      <c r="AT28" s="860"/>
      <c r="AU28" s="860"/>
      <c r="AV28" s="860"/>
      <c r="AW28" s="860"/>
      <c r="AX28" s="860"/>
      <c r="AY28" s="860"/>
    </row>
    <row r="29" spans="3:51" ht="42" customHeight="1">
      <c r="C29" s="858"/>
      <c r="D29" s="858"/>
      <c r="E29" s="858"/>
      <c r="F29" s="858"/>
      <c r="G29" s="858"/>
      <c r="H29" s="858"/>
      <c r="I29" s="858"/>
      <c r="J29" s="858"/>
      <c r="K29" s="858"/>
      <c r="L29" s="858"/>
      <c r="M29" s="858"/>
      <c r="N29" s="858"/>
      <c r="O29" s="858"/>
      <c r="P29" s="858"/>
      <c r="Q29" s="858"/>
      <c r="R29" s="858"/>
      <c r="S29" s="858"/>
      <c r="T29" s="858"/>
      <c r="U29" s="858"/>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60"/>
      <c r="AS29" s="860"/>
      <c r="AT29" s="860"/>
      <c r="AU29" s="860"/>
      <c r="AV29" s="860"/>
      <c r="AW29" s="860"/>
      <c r="AX29" s="860"/>
      <c r="AY29" s="860"/>
    </row>
    <row r="30" spans="3:51" ht="42" customHeight="1">
      <c r="C30" s="858"/>
      <c r="D30" s="858"/>
      <c r="E30" s="858"/>
      <c r="F30" s="858"/>
      <c r="G30" s="858"/>
      <c r="H30" s="858"/>
      <c r="I30" s="858"/>
      <c r="J30" s="858"/>
      <c r="K30" s="858"/>
      <c r="L30" s="858"/>
      <c r="M30" s="858"/>
      <c r="N30" s="858"/>
      <c r="O30" s="858"/>
      <c r="P30" s="858"/>
      <c r="Q30" s="858"/>
      <c r="R30" s="858"/>
      <c r="S30" s="858"/>
      <c r="T30" s="858"/>
      <c r="U30" s="858"/>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60"/>
      <c r="AS30" s="860"/>
      <c r="AT30" s="860"/>
      <c r="AU30" s="860"/>
      <c r="AV30" s="860"/>
      <c r="AW30" s="860"/>
      <c r="AX30" s="860"/>
      <c r="AY30" s="860"/>
    </row>
    <row r="31" spans="3:51" ht="42" customHeight="1">
      <c r="C31" s="858"/>
      <c r="D31" s="858"/>
      <c r="E31" s="858"/>
      <c r="F31" s="858"/>
      <c r="G31" s="858"/>
      <c r="H31" s="858"/>
      <c r="I31" s="858"/>
      <c r="J31" s="858"/>
      <c r="K31" s="858"/>
      <c r="L31" s="858"/>
      <c r="M31" s="858"/>
      <c r="N31" s="858"/>
      <c r="O31" s="858"/>
      <c r="P31" s="858"/>
      <c r="Q31" s="858"/>
      <c r="R31" s="858"/>
      <c r="S31" s="858"/>
      <c r="T31" s="858"/>
      <c r="U31" s="858"/>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60"/>
      <c r="AS31" s="860"/>
      <c r="AT31" s="860"/>
      <c r="AU31" s="860"/>
      <c r="AV31" s="860"/>
      <c r="AW31" s="860"/>
      <c r="AX31" s="860"/>
      <c r="AY31" s="860"/>
    </row>
  </sheetData>
  <sheetProtection selectLockedCells="1"/>
  <mergeCells count="65">
    <mergeCell ref="B2:AY5"/>
    <mergeCell ref="B6:AY7"/>
    <mergeCell ref="C10:H10"/>
    <mergeCell ref="C14:L14"/>
    <mergeCell ref="M14:U14"/>
    <mergeCell ref="V14:AD14"/>
    <mergeCell ref="AE14:AP14"/>
    <mergeCell ref="AQ14:AY14"/>
    <mergeCell ref="I10:AY10"/>
    <mergeCell ref="C16:L16"/>
    <mergeCell ref="M16:U16"/>
    <mergeCell ref="V16:AD16"/>
    <mergeCell ref="AE16:AP16"/>
    <mergeCell ref="AQ16:AY16"/>
    <mergeCell ref="C15:L15"/>
    <mergeCell ref="M15:U15"/>
    <mergeCell ref="V15:AD15"/>
    <mergeCell ref="AE15:AP15"/>
    <mergeCell ref="AQ15:AY15"/>
    <mergeCell ref="C18:L18"/>
    <mergeCell ref="M18:U18"/>
    <mergeCell ref="V18:AD18"/>
    <mergeCell ref="AE18:AP18"/>
    <mergeCell ref="AQ18:AY18"/>
    <mergeCell ref="C17:L17"/>
    <mergeCell ref="M17:U17"/>
    <mergeCell ref="V17:AD17"/>
    <mergeCell ref="AE17:AP17"/>
    <mergeCell ref="AQ17:AY17"/>
    <mergeCell ref="C20:L20"/>
    <mergeCell ref="M20:U20"/>
    <mergeCell ref="V20:AD20"/>
    <mergeCell ref="AE20:AP20"/>
    <mergeCell ref="AQ20:AY20"/>
    <mergeCell ref="C19:L19"/>
    <mergeCell ref="M19:U19"/>
    <mergeCell ref="V19:AD19"/>
    <mergeCell ref="AE19:AP19"/>
    <mergeCell ref="AQ19:AY19"/>
    <mergeCell ref="AE21:AP21"/>
    <mergeCell ref="AQ21:AY21"/>
    <mergeCell ref="C26:U26"/>
    <mergeCell ref="V26:AP26"/>
    <mergeCell ref="AQ26:AY26"/>
    <mergeCell ref="C25:U25"/>
    <mergeCell ref="V25:AP25"/>
    <mergeCell ref="AQ25:AY25"/>
    <mergeCell ref="C21:L21"/>
    <mergeCell ref="M21:U21"/>
    <mergeCell ref="V21:AD21"/>
    <mergeCell ref="C27:U27"/>
    <mergeCell ref="V27:AP27"/>
    <mergeCell ref="AQ27:AY27"/>
    <mergeCell ref="C28:U28"/>
    <mergeCell ref="V28:AP28"/>
    <mergeCell ref="AQ28:AY28"/>
    <mergeCell ref="C31:U31"/>
    <mergeCell ref="V31:AP31"/>
    <mergeCell ref="AQ31:AY31"/>
    <mergeCell ref="C29:U29"/>
    <mergeCell ref="V29:AP29"/>
    <mergeCell ref="AQ29:AY29"/>
    <mergeCell ref="C30:U30"/>
    <mergeCell ref="V30:AP30"/>
    <mergeCell ref="AQ30:AY30"/>
  </mergeCells>
  <dataValidations count="4">
    <dataValidation type="custom" allowBlank="1" showInputMessage="1" showErrorMessage="1" errorTitle="入力エラー" error="半角英数字で入力してください。" imeMode="disabled" sqref="AE16:AY21 V27:AY31">
      <formula1>LEN(V16)=LENB(V16)</formula1>
    </dataValidation>
    <dataValidation type="list" allowBlank="1" showInputMessage="1" showErrorMessage="1" sqref="M16:U21">
      <formula1>"許可,禁止"</formula1>
    </dataValidation>
    <dataValidation type="list" allowBlank="1" showInputMessage="1" showErrorMessage="1" sqref="V16:AD21">
      <formula1>"TCP,UDP,Any"</formula1>
    </dataValidation>
    <dataValidation type="custom" allowBlank="1" showInputMessage="1" showErrorMessage="1" sqref="C16:L21 C27:U31">
      <formula1>LEN(C16)=LENB(C16)</formula1>
    </dataValidation>
  </dataValidations>
  <pageMargins left="0.25" right="0.25" top="0.75" bottom="0.75" header="0.3" footer="0.3"/>
  <pageSetup orientation="portrait" paperSize="9" scale="76" r:id="rId1"/>
  <headerFooter>
    <oddFooter>&amp;RNDA対象資料:パ３-2019-170-SYS000556(S)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8">
    <pageSetUpPr fitToPage="1"/>
  </sheetPr>
  <dimension ref="A1:BS78"/>
  <sheetViews>
    <sheetView view="pageBreakPreview" zoomScaleNormal="55" zoomScaleSheetLayoutView="100" workbookViewId="0" topLeftCell="A1">
      <selection pane="topLeft" activeCell="B6" sqref="B6:BR8"/>
    </sheetView>
  </sheetViews>
  <sheetFormatPr defaultColWidth="2.505" defaultRowHeight="13.5"/>
  <cols>
    <col min="1" max="12" width="2.5" style="99"/>
    <col min="13" max="13" width="4.875" style="99" customWidth="1"/>
    <col min="14" max="17" width="2.5" style="99"/>
    <col min="18" max="18" width="1.375" style="99" customWidth="1"/>
    <col min="19" max="19" width="1.125" style="99" customWidth="1"/>
    <col min="20" max="30" width="2.5" style="99"/>
    <col min="31" max="31" width="5" style="99" customWidth="1"/>
    <col min="32" max="35" width="2.5" style="99"/>
    <col min="36" max="36" width="1.375" style="99" customWidth="1"/>
    <col min="37" max="37" width="1.125" style="99" customWidth="1"/>
    <col min="38" max="48" width="2.5" style="99"/>
    <col min="49" max="49" width="5" style="99" customWidth="1"/>
    <col min="50" max="61" width="2.5" style="99"/>
    <col min="62" max="62" width="3.125" style="99" bestFit="1" customWidth="1"/>
    <col min="63" max="16384" width="2.5" style="99"/>
  </cols>
  <sheetData>
    <row r="1" spans="1:71" s="94" customFormat="1" ht="12.75" customHeight="1">
      <c r="A1" s="93"/>
      <c r="B1" s="916" t="s">
        <v>652</v>
      </c>
      <c r="C1" s="916"/>
      <c r="D1" s="916"/>
      <c r="E1" s="916"/>
      <c r="F1" s="916"/>
      <c r="G1" s="916"/>
      <c r="H1" s="916"/>
      <c r="I1" s="916"/>
      <c r="J1" s="916"/>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6"/>
      <c r="AL1" s="916"/>
      <c r="AM1" s="916"/>
      <c r="AN1" s="916"/>
      <c r="AO1" s="916"/>
      <c r="AP1" s="916"/>
      <c r="AQ1" s="916"/>
      <c r="AR1" s="916"/>
      <c r="AS1" s="916"/>
      <c r="AT1" s="916"/>
      <c r="AU1" s="916"/>
      <c r="AV1" s="916"/>
      <c r="AW1" s="916"/>
      <c r="AX1" s="916"/>
      <c r="AY1" s="916"/>
      <c r="AZ1" s="916"/>
      <c r="BA1" s="916"/>
      <c r="BB1" s="916"/>
      <c r="BC1" s="916"/>
      <c r="BD1" s="916"/>
      <c r="BE1" s="916"/>
      <c r="BF1" s="916"/>
      <c r="BG1" s="916"/>
      <c r="BH1" s="916"/>
      <c r="BI1" s="916"/>
      <c r="BJ1" s="916"/>
      <c r="BK1" s="916"/>
      <c r="BL1" s="916"/>
      <c r="BM1" s="916"/>
      <c r="BN1" s="916"/>
      <c r="BO1" s="916"/>
      <c r="BP1" s="916"/>
      <c r="BQ1" s="916"/>
      <c r="BR1" s="916"/>
      <c r="BS1" s="97"/>
    </row>
    <row r="2" spans="1:71" s="94" customFormat="1" ht="6.75" customHeight="1">
      <c r="A2" s="191"/>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K2" s="916"/>
      <c r="AL2" s="916"/>
      <c r="AM2" s="916"/>
      <c r="AN2" s="916"/>
      <c r="AO2" s="916"/>
      <c r="AP2" s="916"/>
      <c r="AQ2" s="916"/>
      <c r="AR2" s="916"/>
      <c r="AS2" s="916"/>
      <c r="AT2" s="916"/>
      <c r="AU2" s="916"/>
      <c r="AV2" s="916"/>
      <c r="AW2" s="916"/>
      <c r="AX2" s="916"/>
      <c r="AY2" s="916"/>
      <c r="AZ2" s="916"/>
      <c r="BA2" s="916"/>
      <c r="BB2" s="916"/>
      <c r="BC2" s="916"/>
      <c r="BD2" s="916"/>
      <c r="BE2" s="916"/>
      <c r="BF2" s="916"/>
      <c r="BG2" s="916"/>
      <c r="BH2" s="916"/>
      <c r="BI2" s="916"/>
      <c r="BJ2" s="916"/>
      <c r="BK2" s="916"/>
      <c r="BL2" s="916"/>
      <c r="BM2" s="916"/>
      <c r="BN2" s="916"/>
      <c r="BO2" s="916"/>
      <c r="BP2" s="916"/>
      <c r="BQ2" s="916"/>
      <c r="BR2" s="916"/>
      <c r="BS2" s="97"/>
    </row>
    <row r="3" spans="1:71" s="94" customFormat="1" ht="6.75" customHeight="1">
      <c r="A3" s="191"/>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916"/>
      <c r="AQ3" s="916"/>
      <c r="AR3" s="916"/>
      <c r="AS3" s="916"/>
      <c r="AT3" s="916"/>
      <c r="AU3" s="916"/>
      <c r="AV3" s="916"/>
      <c r="AW3" s="916"/>
      <c r="AX3" s="916"/>
      <c r="AY3" s="916"/>
      <c r="AZ3" s="916"/>
      <c r="BA3" s="916"/>
      <c r="BB3" s="916"/>
      <c r="BC3" s="916"/>
      <c r="BD3" s="916"/>
      <c r="BE3" s="916"/>
      <c r="BF3" s="916"/>
      <c r="BG3" s="916"/>
      <c r="BH3" s="916"/>
      <c r="BI3" s="916"/>
      <c r="BJ3" s="916"/>
      <c r="BK3" s="916"/>
      <c r="BL3" s="916"/>
      <c r="BM3" s="916"/>
      <c r="BN3" s="916"/>
      <c r="BO3" s="916"/>
      <c r="BP3" s="916"/>
      <c r="BQ3" s="916"/>
      <c r="BR3" s="916"/>
      <c r="BS3" s="97"/>
    </row>
    <row r="4" spans="1:71" s="94" customFormat="1" ht="6.75" customHeight="1">
      <c r="A4" s="191"/>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c r="BC4" s="916"/>
      <c r="BD4" s="916"/>
      <c r="BE4" s="916"/>
      <c r="BF4" s="916"/>
      <c r="BG4" s="916"/>
      <c r="BH4" s="916"/>
      <c r="BI4" s="916"/>
      <c r="BJ4" s="916"/>
      <c r="BK4" s="916"/>
      <c r="BL4" s="916"/>
      <c r="BM4" s="916"/>
      <c r="BN4" s="916"/>
      <c r="BO4" s="916"/>
      <c r="BP4" s="916"/>
      <c r="BQ4" s="916"/>
      <c r="BR4" s="916"/>
      <c r="BS4" s="97"/>
    </row>
    <row r="5" spans="1:71" s="94" customFormat="1" ht="6.75" customHeight="1">
      <c r="A5" s="191"/>
      <c r="B5" s="916"/>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16"/>
      <c r="BC5" s="916"/>
      <c r="BD5" s="916"/>
      <c r="BE5" s="916"/>
      <c r="BF5" s="916"/>
      <c r="BG5" s="916"/>
      <c r="BH5" s="916"/>
      <c r="BI5" s="916"/>
      <c r="BJ5" s="916"/>
      <c r="BK5" s="916"/>
      <c r="BL5" s="916"/>
      <c r="BM5" s="916"/>
      <c r="BN5" s="916"/>
      <c r="BO5" s="916"/>
      <c r="BP5" s="916"/>
      <c r="BQ5" s="916"/>
      <c r="BR5" s="916"/>
      <c r="BS5" s="97"/>
    </row>
    <row r="6" spans="1:71" s="206" customFormat="1" ht="13.5" customHeight="1">
      <c r="A6" s="205"/>
      <c r="B6" s="916" t="s">
        <v>633</v>
      </c>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6"/>
      <c r="AY6" s="916"/>
      <c r="AZ6" s="916"/>
      <c r="BA6" s="916"/>
      <c r="BB6" s="916"/>
      <c r="BC6" s="916"/>
      <c r="BD6" s="916"/>
      <c r="BE6" s="916"/>
      <c r="BF6" s="916"/>
      <c r="BG6" s="916"/>
      <c r="BH6" s="916"/>
      <c r="BI6" s="916"/>
      <c r="BJ6" s="916"/>
      <c r="BK6" s="916"/>
      <c r="BL6" s="916"/>
      <c r="BM6" s="916"/>
      <c r="BN6" s="916"/>
      <c r="BO6" s="916"/>
      <c r="BP6" s="916"/>
      <c r="BQ6" s="916"/>
      <c r="BR6" s="916"/>
      <c r="BS6" s="97"/>
    </row>
    <row r="7" spans="1:71" s="206" customFormat="1" ht="13.5" customHeight="1">
      <c r="A7" s="205"/>
      <c r="B7" s="916"/>
      <c r="C7" s="916"/>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6"/>
      <c r="AZ7" s="916"/>
      <c r="BA7" s="916"/>
      <c r="BB7" s="916"/>
      <c r="BC7" s="916"/>
      <c r="BD7" s="916"/>
      <c r="BE7" s="916"/>
      <c r="BF7" s="916"/>
      <c r="BG7" s="916"/>
      <c r="BH7" s="916"/>
      <c r="BI7" s="916"/>
      <c r="BJ7" s="916"/>
      <c r="BK7" s="916"/>
      <c r="BL7" s="916"/>
      <c r="BM7" s="916"/>
      <c r="BN7" s="916"/>
      <c r="BO7" s="916"/>
      <c r="BP7" s="916"/>
      <c r="BQ7" s="916"/>
      <c r="BR7" s="916"/>
      <c r="BS7" s="97"/>
    </row>
    <row r="8" spans="1:71" ht="14.25" customHeight="1">
      <c r="A8" s="95"/>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6"/>
      <c r="AY8" s="916"/>
      <c r="AZ8" s="916"/>
      <c r="BA8" s="916"/>
      <c r="BB8" s="916"/>
      <c r="BC8" s="916"/>
      <c r="BD8" s="916"/>
      <c r="BE8" s="916"/>
      <c r="BF8" s="916"/>
      <c r="BG8" s="916"/>
      <c r="BH8" s="916"/>
      <c r="BI8" s="916"/>
      <c r="BJ8" s="916"/>
      <c r="BK8" s="916"/>
      <c r="BL8" s="916"/>
      <c r="BM8" s="916"/>
      <c r="BN8" s="916"/>
      <c r="BO8" s="916"/>
      <c r="BP8" s="916"/>
      <c r="BQ8" s="916"/>
      <c r="BR8" s="916"/>
      <c r="BS8" s="97"/>
    </row>
    <row r="9" spans="1:71" s="105" customFormat="1" ht="28.5" customHeight="1">
      <c r="A9" s="193"/>
      <c r="B9" s="854" t="s">
        <v>2</v>
      </c>
      <c r="C9" s="855"/>
      <c r="D9" s="855"/>
      <c r="E9" s="855"/>
      <c r="F9" s="855"/>
      <c r="G9" s="855"/>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c r="BA9" s="857"/>
      <c r="BB9" s="857"/>
      <c r="BC9" s="857"/>
      <c r="BD9" s="857"/>
      <c r="BE9" s="857"/>
      <c r="BF9" s="857"/>
      <c r="BG9" s="857"/>
      <c r="BH9" s="857"/>
      <c r="BI9" s="857"/>
      <c r="BJ9" s="857"/>
      <c r="BK9" s="857"/>
      <c r="BL9" s="857"/>
      <c r="BM9" s="857"/>
      <c r="BN9" s="857"/>
      <c r="BO9" s="857"/>
      <c r="BP9" s="857"/>
      <c r="BQ9" s="857"/>
      <c r="BR9" s="857"/>
      <c r="BS9" s="97"/>
    </row>
    <row r="10" spans="1:71" s="105" customFormat="1" ht="14.25">
      <c r="A10" s="104"/>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02"/>
      <c r="AY10" s="102"/>
      <c r="AZ10" s="102"/>
      <c r="BA10" s="102"/>
      <c r="BB10" s="97"/>
      <c r="BC10" s="97"/>
      <c r="BD10" s="97"/>
      <c r="BE10" s="97"/>
      <c r="BF10" s="97"/>
      <c r="BG10" s="97"/>
      <c r="BH10" s="97"/>
      <c r="BI10" s="97"/>
      <c r="BK10" s="97"/>
      <c r="BL10" s="97"/>
      <c r="BM10" s="97"/>
      <c r="BN10" s="97"/>
      <c r="BO10" s="97"/>
      <c r="BP10" s="97"/>
      <c r="BQ10" s="97"/>
      <c r="BR10" s="97"/>
      <c r="BS10" s="97"/>
    </row>
    <row r="11" spans="1:71" s="105" customFormat="1" ht="17.25">
      <c r="A11" s="104"/>
      <c r="B11" s="207" t="s">
        <v>193</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02"/>
      <c r="AY11" s="102"/>
      <c r="AZ11" s="102"/>
      <c r="BA11" s="102"/>
      <c r="BB11" s="97"/>
      <c r="BC11" s="97"/>
      <c r="BD11" s="97"/>
      <c r="BE11" s="97"/>
      <c r="BF11" s="97"/>
      <c r="BG11" s="97"/>
      <c r="BH11" s="97"/>
      <c r="BI11" s="97"/>
      <c r="BJ11" s="232" t="str">
        <f>設定変更依頼書!AR8</f>
        <v>Ver.2.9(2022.9.30～）</v>
      </c>
      <c r="BK11" s="97"/>
      <c r="BL11" s="97"/>
      <c r="BM11" s="97"/>
      <c r="BN11" s="97"/>
      <c r="BO11" s="97"/>
      <c r="BP11" s="97"/>
      <c r="BQ11" s="97"/>
      <c r="BR11" s="97"/>
      <c r="BS11" s="97"/>
    </row>
    <row r="12" spans="1:71" ht="13.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row>
    <row r="13" spans="1:71" ht="25.5" customHeight="1">
      <c r="A13" s="97"/>
      <c r="B13" s="847" t="s">
        <v>57</v>
      </c>
      <c r="C13" s="848"/>
      <c r="D13" s="848"/>
      <c r="E13" s="848"/>
      <c r="F13" s="848"/>
      <c r="G13" s="848"/>
      <c r="H13" s="848"/>
      <c r="I13" s="848"/>
      <c r="J13" s="848"/>
      <c r="K13" s="848"/>
      <c r="L13" s="848"/>
      <c r="M13" s="850"/>
      <c r="N13" s="847" t="s">
        <v>58</v>
      </c>
      <c r="O13" s="848"/>
      <c r="P13" s="848"/>
      <c r="Q13" s="850"/>
      <c r="R13" s="97"/>
      <c r="S13" s="97"/>
      <c r="T13" s="847" t="s">
        <v>57</v>
      </c>
      <c r="U13" s="848"/>
      <c r="V13" s="848"/>
      <c r="W13" s="848"/>
      <c r="X13" s="848"/>
      <c r="Y13" s="848"/>
      <c r="Z13" s="848"/>
      <c r="AA13" s="848"/>
      <c r="AB13" s="848"/>
      <c r="AC13" s="848"/>
      <c r="AD13" s="848"/>
      <c r="AE13" s="850"/>
      <c r="AF13" s="847" t="s">
        <v>58</v>
      </c>
      <c r="AG13" s="848"/>
      <c r="AH13" s="848"/>
      <c r="AI13" s="850"/>
      <c r="AJ13" s="97"/>
      <c r="AK13" s="97"/>
      <c r="AL13" s="847" t="s">
        <v>57</v>
      </c>
      <c r="AM13" s="848"/>
      <c r="AN13" s="848"/>
      <c r="AO13" s="848"/>
      <c r="AP13" s="848"/>
      <c r="AQ13" s="848"/>
      <c r="AR13" s="848"/>
      <c r="AS13" s="848"/>
      <c r="AT13" s="848"/>
      <c r="AU13" s="848"/>
      <c r="AV13" s="848"/>
      <c r="AW13" s="850"/>
      <c r="AX13" s="847" t="s">
        <v>58</v>
      </c>
      <c r="AY13" s="848"/>
      <c r="AZ13" s="848"/>
      <c r="BA13" s="850"/>
      <c r="BB13" s="97"/>
      <c r="BC13" s="847" t="s">
        <v>57</v>
      </c>
      <c r="BD13" s="848"/>
      <c r="BE13" s="848"/>
      <c r="BF13" s="848"/>
      <c r="BG13" s="848"/>
      <c r="BH13" s="848"/>
      <c r="BI13" s="848"/>
      <c r="BJ13" s="848"/>
      <c r="BK13" s="848"/>
      <c r="BL13" s="848"/>
      <c r="BM13" s="848"/>
      <c r="BN13" s="850"/>
      <c r="BO13" s="847" t="s">
        <v>58</v>
      </c>
      <c r="BP13" s="848"/>
      <c r="BQ13" s="848"/>
      <c r="BR13" s="850"/>
      <c r="BS13" s="97"/>
    </row>
    <row r="14" spans="1:71" ht="13.5">
      <c r="A14" s="97"/>
      <c r="B14" s="910" t="s">
        <v>59</v>
      </c>
      <c r="C14" s="911"/>
      <c r="D14" s="911"/>
      <c r="E14" s="911"/>
      <c r="F14" s="911"/>
      <c r="G14" s="911"/>
      <c r="H14" s="911"/>
      <c r="I14" s="911"/>
      <c r="J14" s="911"/>
      <c r="K14" s="911"/>
      <c r="L14" s="911"/>
      <c r="M14" s="912"/>
      <c r="N14" s="913" t="s">
        <v>439</v>
      </c>
      <c r="O14" s="914"/>
      <c r="P14" s="914"/>
      <c r="Q14" s="915"/>
      <c r="R14" s="97"/>
      <c r="S14" s="97"/>
      <c r="T14" s="904" t="s">
        <v>111</v>
      </c>
      <c r="U14" s="905"/>
      <c r="V14" s="905"/>
      <c r="W14" s="905"/>
      <c r="X14" s="905"/>
      <c r="Y14" s="905"/>
      <c r="Z14" s="905"/>
      <c r="AA14" s="905"/>
      <c r="AB14" s="905"/>
      <c r="AC14" s="905"/>
      <c r="AD14" s="905"/>
      <c r="AE14" s="906"/>
      <c r="AF14" s="880"/>
      <c r="AG14" s="881"/>
      <c r="AH14" s="881"/>
      <c r="AI14" s="882"/>
      <c r="AJ14" s="97"/>
      <c r="AK14" s="97"/>
      <c r="AL14" s="904" t="s">
        <v>167</v>
      </c>
      <c r="AM14" s="905"/>
      <c r="AN14" s="905"/>
      <c r="AO14" s="905"/>
      <c r="AP14" s="905"/>
      <c r="AQ14" s="905"/>
      <c r="AR14" s="905"/>
      <c r="AS14" s="905"/>
      <c r="AT14" s="905"/>
      <c r="AU14" s="905"/>
      <c r="AV14" s="905"/>
      <c r="AW14" s="906"/>
      <c r="AX14" s="880"/>
      <c r="AY14" s="881"/>
      <c r="AZ14" s="881"/>
      <c r="BA14" s="882"/>
      <c r="BB14" s="97"/>
      <c r="BC14" s="877" t="s">
        <v>440</v>
      </c>
      <c r="BD14" s="878"/>
      <c r="BE14" s="878"/>
      <c r="BF14" s="878"/>
      <c r="BG14" s="878"/>
      <c r="BH14" s="878"/>
      <c r="BI14" s="878"/>
      <c r="BJ14" s="878"/>
      <c r="BK14" s="878"/>
      <c r="BL14" s="878"/>
      <c r="BM14" s="878"/>
      <c r="BN14" s="879"/>
      <c r="BO14" s="880"/>
      <c r="BP14" s="881"/>
      <c r="BQ14" s="881"/>
      <c r="BR14" s="882"/>
      <c r="BS14" s="97"/>
    </row>
    <row r="15" spans="1:71" ht="13.5">
      <c r="A15" s="97"/>
      <c r="B15" s="904" t="s">
        <v>60</v>
      </c>
      <c r="C15" s="905"/>
      <c r="D15" s="905"/>
      <c r="E15" s="905"/>
      <c r="F15" s="905"/>
      <c r="G15" s="905"/>
      <c r="H15" s="905"/>
      <c r="I15" s="905"/>
      <c r="J15" s="905"/>
      <c r="K15" s="905"/>
      <c r="L15" s="905"/>
      <c r="M15" s="906"/>
      <c r="N15" s="880"/>
      <c r="O15" s="881"/>
      <c r="P15" s="881"/>
      <c r="Q15" s="882"/>
      <c r="R15" s="97"/>
      <c r="S15" s="97"/>
      <c r="T15" s="907" t="s">
        <v>112</v>
      </c>
      <c r="U15" s="908"/>
      <c r="V15" s="908"/>
      <c r="W15" s="908"/>
      <c r="X15" s="908"/>
      <c r="Y15" s="908"/>
      <c r="Z15" s="908"/>
      <c r="AA15" s="908"/>
      <c r="AB15" s="908"/>
      <c r="AC15" s="908"/>
      <c r="AD15" s="908"/>
      <c r="AE15" s="909"/>
      <c r="AF15" s="874"/>
      <c r="AG15" s="875"/>
      <c r="AH15" s="875"/>
      <c r="AI15" s="876"/>
      <c r="AJ15" s="97"/>
      <c r="AK15" s="97"/>
      <c r="AL15" s="901" t="s">
        <v>441</v>
      </c>
      <c r="AM15" s="902"/>
      <c r="AN15" s="902"/>
      <c r="AO15" s="902"/>
      <c r="AP15" s="902"/>
      <c r="AQ15" s="902"/>
      <c r="AR15" s="902"/>
      <c r="AS15" s="902"/>
      <c r="AT15" s="902"/>
      <c r="AU15" s="902"/>
      <c r="AV15" s="902"/>
      <c r="AW15" s="903"/>
      <c r="AX15" s="874"/>
      <c r="AY15" s="875"/>
      <c r="AZ15" s="875"/>
      <c r="BA15" s="876"/>
      <c r="BB15" s="97"/>
      <c r="BC15" s="871" t="s">
        <v>442</v>
      </c>
      <c r="BD15" s="872"/>
      <c r="BE15" s="872"/>
      <c r="BF15" s="872"/>
      <c r="BG15" s="872"/>
      <c r="BH15" s="872"/>
      <c r="BI15" s="872"/>
      <c r="BJ15" s="872"/>
      <c r="BK15" s="872"/>
      <c r="BL15" s="872"/>
      <c r="BM15" s="872"/>
      <c r="BN15" s="873"/>
      <c r="BO15" s="874"/>
      <c r="BP15" s="875"/>
      <c r="BQ15" s="875"/>
      <c r="BR15" s="876"/>
      <c r="BS15" s="97"/>
    </row>
    <row r="16" spans="1:71" ht="13.5">
      <c r="A16" s="97"/>
      <c r="B16" s="901" t="s">
        <v>443</v>
      </c>
      <c r="C16" s="902"/>
      <c r="D16" s="902"/>
      <c r="E16" s="902"/>
      <c r="F16" s="902"/>
      <c r="G16" s="902"/>
      <c r="H16" s="902"/>
      <c r="I16" s="902"/>
      <c r="J16" s="902"/>
      <c r="K16" s="902"/>
      <c r="L16" s="902"/>
      <c r="M16" s="903"/>
      <c r="N16" s="874"/>
      <c r="O16" s="875"/>
      <c r="P16" s="875"/>
      <c r="Q16" s="876"/>
      <c r="R16" s="97"/>
      <c r="S16" s="97"/>
      <c r="T16" s="901" t="s">
        <v>113</v>
      </c>
      <c r="U16" s="902"/>
      <c r="V16" s="902"/>
      <c r="W16" s="902"/>
      <c r="X16" s="902"/>
      <c r="Y16" s="902"/>
      <c r="Z16" s="902"/>
      <c r="AA16" s="902"/>
      <c r="AB16" s="902"/>
      <c r="AC16" s="902"/>
      <c r="AD16" s="902"/>
      <c r="AE16" s="903"/>
      <c r="AF16" s="874"/>
      <c r="AG16" s="875"/>
      <c r="AH16" s="875"/>
      <c r="AI16" s="876"/>
      <c r="AJ16" s="97"/>
      <c r="AK16" s="97"/>
      <c r="AL16" s="901" t="s">
        <v>168</v>
      </c>
      <c r="AM16" s="902"/>
      <c r="AN16" s="902"/>
      <c r="AO16" s="902"/>
      <c r="AP16" s="902"/>
      <c r="AQ16" s="902"/>
      <c r="AR16" s="902"/>
      <c r="AS16" s="902"/>
      <c r="AT16" s="902"/>
      <c r="AU16" s="902"/>
      <c r="AV16" s="902"/>
      <c r="AW16" s="903"/>
      <c r="AX16" s="874"/>
      <c r="AY16" s="875"/>
      <c r="AZ16" s="875"/>
      <c r="BA16" s="876"/>
      <c r="BB16" s="97"/>
      <c r="BC16" s="871" t="s">
        <v>444</v>
      </c>
      <c r="BD16" s="872"/>
      <c r="BE16" s="872"/>
      <c r="BF16" s="872"/>
      <c r="BG16" s="872"/>
      <c r="BH16" s="872"/>
      <c r="BI16" s="872"/>
      <c r="BJ16" s="872"/>
      <c r="BK16" s="872"/>
      <c r="BL16" s="872"/>
      <c r="BM16" s="872"/>
      <c r="BN16" s="873"/>
      <c r="BO16" s="874"/>
      <c r="BP16" s="875"/>
      <c r="BQ16" s="875"/>
      <c r="BR16" s="876"/>
      <c r="BS16" s="97"/>
    </row>
    <row r="17" spans="1:71" ht="13.5">
      <c r="A17" s="97"/>
      <c r="B17" s="901" t="s">
        <v>61</v>
      </c>
      <c r="C17" s="902"/>
      <c r="D17" s="902"/>
      <c r="E17" s="902"/>
      <c r="F17" s="902"/>
      <c r="G17" s="902"/>
      <c r="H17" s="902"/>
      <c r="I17" s="902"/>
      <c r="J17" s="902"/>
      <c r="K17" s="902"/>
      <c r="L17" s="902"/>
      <c r="M17" s="903"/>
      <c r="N17" s="874"/>
      <c r="O17" s="875"/>
      <c r="P17" s="875"/>
      <c r="Q17" s="876"/>
      <c r="R17" s="97"/>
      <c r="S17" s="97"/>
      <c r="T17" s="901" t="s">
        <v>114</v>
      </c>
      <c r="U17" s="902"/>
      <c r="V17" s="902"/>
      <c r="W17" s="902"/>
      <c r="X17" s="902"/>
      <c r="Y17" s="902"/>
      <c r="Z17" s="902"/>
      <c r="AA17" s="902"/>
      <c r="AB17" s="902"/>
      <c r="AC17" s="902"/>
      <c r="AD17" s="902"/>
      <c r="AE17" s="903"/>
      <c r="AF17" s="874"/>
      <c r="AG17" s="875"/>
      <c r="AH17" s="875"/>
      <c r="AI17" s="876"/>
      <c r="AJ17" s="97"/>
      <c r="AK17" s="97"/>
      <c r="AL17" s="901" t="s">
        <v>169</v>
      </c>
      <c r="AM17" s="902"/>
      <c r="AN17" s="902"/>
      <c r="AO17" s="902"/>
      <c r="AP17" s="902"/>
      <c r="AQ17" s="902"/>
      <c r="AR17" s="902"/>
      <c r="AS17" s="902"/>
      <c r="AT17" s="902"/>
      <c r="AU17" s="902"/>
      <c r="AV17" s="902"/>
      <c r="AW17" s="903"/>
      <c r="AX17" s="874"/>
      <c r="AY17" s="875"/>
      <c r="AZ17" s="875"/>
      <c r="BA17" s="876"/>
      <c r="BB17" s="97"/>
      <c r="BC17" s="871" t="s">
        <v>445</v>
      </c>
      <c r="BD17" s="872"/>
      <c r="BE17" s="872"/>
      <c r="BF17" s="872"/>
      <c r="BG17" s="872"/>
      <c r="BH17" s="872"/>
      <c r="BI17" s="872"/>
      <c r="BJ17" s="872"/>
      <c r="BK17" s="872"/>
      <c r="BL17" s="872"/>
      <c r="BM17" s="872"/>
      <c r="BN17" s="873"/>
      <c r="BO17" s="874"/>
      <c r="BP17" s="875"/>
      <c r="BQ17" s="875"/>
      <c r="BR17" s="876"/>
      <c r="BS17" s="97"/>
    </row>
    <row r="18" spans="1:71" ht="13.5">
      <c r="A18" s="97"/>
      <c r="B18" s="871" t="s">
        <v>62</v>
      </c>
      <c r="C18" s="872"/>
      <c r="D18" s="872"/>
      <c r="E18" s="872"/>
      <c r="F18" s="872"/>
      <c r="G18" s="872"/>
      <c r="H18" s="872"/>
      <c r="I18" s="872"/>
      <c r="J18" s="872"/>
      <c r="K18" s="872"/>
      <c r="L18" s="872"/>
      <c r="M18" s="873"/>
      <c r="N18" s="874"/>
      <c r="O18" s="875"/>
      <c r="P18" s="875"/>
      <c r="Q18" s="876"/>
      <c r="R18" s="97"/>
      <c r="S18" s="97"/>
      <c r="T18" s="871" t="s">
        <v>115</v>
      </c>
      <c r="U18" s="872"/>
      <c r="V18" s="872"/>
      <c r="W18" s="872"/>
      <c r="X18" s="872"/>
      <c r="Y18" s="872"/>
      <c r="Z18" s="872"/>
      <c r="AA18" s="872"/>
      <c r="AB18" s="872"/>
      <c r="AC18" s="872"/>
      <c r="AD18" s="872"/>
      <c r="AE18" s="873"/>
      <c r="AF18" s="874"/>
      <c r="AG18" s="875"/>
      <c r="AH18" s="875"/>
      <c r="AI18" s="876"/>
      <c r="AJ18" s="97"/>
      <c r="AK18" s="97"/>
      <c r="AL18" s="871" t="s">
        <v>170</v>
      </c>
      <c r="AM18" s="872"/>
      <c r="AN18" s="872"/>
      <c r="AO18" s="872"/>
      <c r="AP18" s="872"/>
      <c r="AQ18" s="872"/>
      <c r="AR18" s="872"/>
      <c r="AS18" s="872"/>
      <c r="AT18" s="872"/>
      <c r="AU18" s="872"/>
      <c r="AV18" s="872"/>
      <c r="AW18" s="873"/>
      <c r="AX18" s="874"/>
      <c r="AY18" s="875"/>
      <c r="AZ18" s="875"/>
      <c r="BA18" s="876"/>
      <c r="BB18" s="97"/>
      <c r="BC18" s="871" t="s">
        <v>446</v>
      </c>
      <c r="BD18" s="872"/>
      <c r="BE18" s="872"/>
      <c r="BF18" s="872"/>
      <c r="BG18" s="872"/>
      <c r="BH18" s="872"/>
      <c r="BI18" s="872"/>
      <c r="BJ18" s="872"/>
      <c r="BK18" s="872"/>
      <c r="BL18" s="872"/>
      <c r="BM18" s="872"/>
      <c r="BN18" s="873"/>
      <c r="BO18" s="874"/>
      <c r="BP18" s="875"/>
      <c r="BQ18" s="875"/>
      <c r="BR18" s="876"/>
      <c r="BS18" s="97"/>
    </row>
    <row r="19" spans="1:71" ht="13.5">
      <c r="A19" s="97"/>
      <c r="B19" s="877" t="s">
        <v>63</v>
      </c>
      <c r="C19" s="878"/>
      <c r="D19" s="878"/>
      <c r="E19" s="878"/>
      <c r="F19" s="878"/>
      <c r="G19" s="878"/>
      <c r="H19" s="878"/>
      <c r="I19" s="878"/>
      <c r="J19" s="878"/>
      <c r="K19" s="878"/>
      <c r="L19" s="878"/>
      <c r="M19" s="879"/>
      <c r="N19" s="880"/>
      <c r="O19" s="881"/>
      <c r="P19" s="881"/>
      <c r="Q19" s="882"/>
      <c r="R19" s="97"/>
      <c r="S19" s="97"/>
      <c r="T19" s="871" t="s">
        <v>116</v>
      </c>
      <c r="U19" s="872"/>
      <c r="V19" s="872"/>
      <c r="W19" s="872"/>
      <c r="X19" s="872"/>
      <c r="Y19" s="872"/>
      <c r="Z19" s="872"/>
      <c r="AA19" s="872"/>
      <c r="AB19" s="872"/>
      <c r="AC19" s="872"/>
      <c r="AD19" s="872"/>
      <c r="AE19" s="873"/>
      <c r="AF19" s="874"/>
      <c r="AG19" s="875"/>
      <c r="AH19" s="875"/>
      <c r="AI19" s="876"/>
      <c r="AJ19" s="97"/>
      <c r="AK19" s="97"/>
      <c r="AL19" s="871" t="s">
        <v>171</v>
      </c>
      <c r="AM19" s="872"/>
      <c r="AN19" s="872"/>
      <c r="AO19" s="872"/>
      <c r="AP19" s="872"/>
      <c r="AQ19" s="872"/>
      <c r="AR19" s="872"/>
      <c r="AS19" s="872"/>
      <c r="AT19" s="872"/>
      <c r="AU19" s="872"/>
      <c r="AV19" s="872"/>
      <c r="AW19" s="873"/>
      <c r="AX19" s="874"/>
      <c r="AY19" s="875"/>
      <c r="AZ19" s="875"/>
      <c r="BA19" s="876"/>
      <c r="BB19" s="97"/>
      <c r="BC19" s="871" t="s">
        <v>447</v>
      </c>
      <c r="BD19" s="872"/>
      <c r="BE19" s="872"/>
      <c r="BF19" s="872"/>
      <c r="BG19" s="872"/>
      <c r="BH19" s="872"/>
      <c r="BI19" s="872"/>
      <c r="BJ19" s="872"/>
      <c r="BK19" s="872"/>
      <c r="BL19" s="872"/>
      <c r="BM19" s="872"/>
      <c r="BN19" s="873"/>
      <c r="BO19" s="874"/>
      <c r="BP19" s="875"/>
      <c r="BQ19" s="875"/>
      <c r="BR19" s="876"/>
      <c r="BS19" s="97"/>
    </row>
    <row r="20" spans="1:71" ht="13.5">
      <c r="A20" s="97"/>
      <c r="B20" s="871" t="s">
        <v>64</v>
      </c>
      <c r="C20" s="872"/>
      <c r="D20" s="872"/>
      <c r="E20" s="872"/>
      <c r="F20" s="872"/>
      <c r="G20" s="872"/>
      <c r="H20" s="872"/>
      <c r="I20" s="872"/>
      <c r="J20" s="872"/>
      <c r="K20" s="872"/>
      <c r="L20" s="872"/>
      <c r="M20" s="873"/>
      <c r="N20" s="874"/>
      <c r="O20" s="875"/>
      <c r="P20" s="875"/>
      <c r="Q20" s="876"/>
      <c r="R20" s="97"/>
      <c r="S20" s="97"/>
      <c r="T20" s="871" t="s">
        <v>117</v>
      </c>
      <c r="U20" s="872"/>
      <c r="V20" s="872"/>
      <c r="W20" s="872"/>
      <c r="X20" s="872"/>
      <c r="Y20" s="872"/>
      <c r="Z20" s="872"/>
      <c r="AA20" s="872"/>
      <c r="AB20" s="872"/>
      <c r="AC20" s="872"/>
      <c r="AD20" s="872"/>
      <c r="AE20" s="873"/>
      <c r="AF20" s="874"/>
      <c r="AG20" s="875"/>
      <c r="AH20" s="875"/>
      <c r="AI20" s="876"/>
      <c r="AJ20" s="97"/>
      <c r="AK20" s="97"/>
      <c r="AL20" s="871" t="s">
        <v>172</v>
      </c>
      <c r="AM20" s="872"/>
      <c r="AN20" s="872"/>
      <c r="AO20" s="872"/>
      <c r="AP20" s="872"/>
      <c r="AQ20" s="872"/>
      <c r="AR20" s="872"/>
      <c r="AS20" s="872"/>
      <c r="AT20" s="872"/>
      <c r="AU20" s="872"/>
      <c r="AV20" s="872"/>
      <c r="AW20" s="873"/>
      <c r="AX20" s="874"/>
      <c r="AY20" s="875"/>
      <c r="AZ20" s="875"/>
      <c r="BA20" s="876"/>
      <c r="BB20" s="97"/>
      <c r="BC20" s="871" t="s">
        <v>448</v>
      </c>
      <c r="BD20" s="872"/>
      <c r="BE20" s="872"/>
      <c r="BF20" s="872"/>
      <c r="BG20" s="872"/>
      <c r="BH20" s="872"/>
      <c r="BI20" s="872"/>
      <c r="BJ20" s="872"/>
      <c r="BK20" s="872"/>
      <c r="BL20" s="872"/>
      <c r="BM20" s="872"/>
      <c r="BN20" s="873"/>
      <c r="BO20" s="874"/>
      <c r="BP20" s="875"/>
      <c r="BQ20" s="875"/>
      <c r="BR20" s="876"/>
      <c r="BS20" s="97"/>
    </row>
    <row r="21" spans="1:71" ht="13.5">
      <c r="A21" s="97"/>
      <c r="B21" s="871" t="s">
        <v>65</v>
      </c>
      <c r="C21" s="872"/>
      <c r="D21" s="872"/>
      <c r="E21" s="872"/>
      <c r="F21" s="872"/>
      <c r="G21" s="872"/>
      <c r="H21" s="872"/>
      <c r="I21" s="872"/>
      <c r="J21" s="872"/>
      <c r="K21" s="872"/>
      <c r="L21" s="872"/>
      <c r="M21" s="873"/>
      <c r="N21" s="874"/>
      <c r="O21" s="875"/>
      <c r="P21" s="875"/>
      <c r="Q21" s="876"/>
      <c r="R21" s="97"/>
      <c r="S21" s="97"/>
      <c r="T21" s="871" t="s">
        <v>118</v>
      </c>
      <c r="U21" s="872"/>
      <c r="V21" s="872"/>
      <c r="W21" s="872"/>
      <c r="X21" s="872"/>
      <c r="Y21" s="872"/>
      <c r="Z21" s="872"/>
      <c r="AA21" s="872"/>
      <c r="AB21" s="872"/>
      <c r="AC21" s="872"/>
      <c r="AD21" s="872"/>
      <c r="AE21" s="873"/>
      <c r="AF21" s="874"/>
      <c r="AG21" s="875"/>
      <c r="AH21" s="875"/>
      <c r="AI21" s="876"/>
      <c r="AJ21" s="97"/>
      <c r="AK21" s="97"/>
      <c r="AL21" s="871" t="s">
        <v>173</v>
      </c>
      <c r="AM21" s="872"/>
      <c r="AN21" s="872"/>
      <c r="AO21" s="872"/>
      <c r="AP21" s="872"/>
      <c r="AQ21" s="872"/>
      <c r="AR21" s="872"/>
      <c r="AS21" s="872"/>
      <c r="AT21" s="872"/>
      <c r="AU21" s="872"/>
      <c r="AV21" s="872"/>
      <c r="AW21" s="873"/>
      <c r="AX21" s="874"/>
      <c r="AY21" s="875"/>
      <c r="AZ21" s="875"/>
      <c r="BA21" s="876"/>
      <c r="BB21" s="97"/>
      <c r="BC21" s="871" t="s">
        <v>449</v>
      </c>
      <c r="BD21" s="872"/>
      <c r="BE21" s="872"/>
      <c r="BF21" s="872"/>
      <c r="BG21" s="872"/>
      <c r="BH21" s="872"/>
      <c r="BI21" s="872"/>
      <c r="BJ21" s="872"/>
      <c r="BK21" s="872"/>
      <c r="BL21" s="872"/>
      <c r="BM21" s="872"/>
      <c r="BN21" s="873"/>
      <c r="BO21" s="874"/>
      <c r="BP21" s="875"/>
      <c r="BQ21" s="875"/>
      <c r="BR21" s="876"/>
      <c r="BS21" s="97"/>
    </row>
    <row r="22" spans="1:71" ht="13.5">
      <c r="A22" s="97"/>
      <c r="B22" s="898" t="s">
        <v>66</v>
      </c>
      <c r="C22" s="899"/>
      <c r="D22" s="899"/>
      <c r="E22" s="899"/>
      <c r="F22" s="899"/>
      <c r="G22" s="899"/>
      <c r="H22" s="899"/>
      <c r="I22" s="899"/>
      <c r="J22" s="899"/>
      <c r="K22" s="899"/>
      <c r="L22" s="899"/>
      <c r="M22" s="900"/>
      <c r="N22" s="874"/>
      <c r="O22" s="875"/>
      <c r="P22" s="875"/>
      <c r="Q22" s="876"/>
      <c r="R22" s="97"/>
      <c r="S22" s="97"/>
      <c r="T22" s="871" t="s">
        <v>450</v>
      </c>
      <c r="U22" s="872"/>
      <c r="V22" s="872"/>
      <c r="W22" s="872"/>
      <c r="X22" s="872"/>
      <c r="Y22" s="872"/>
      <c r="Z22" s="872"/>
      <c r="AA22" s="872"/>
      <c r="AB22" s="872"/>
      <c r="AC22" s="872"/>
      <c r="AD22" s="872"/>
      <c r="AE22" s="873"/>
      <c r="AF22" s="874"/>
      <c r="AG22" s="875"/>
      <c r="AH22" s="875"/>
      <c r="AI22" s="876"/>
      <c r="AJ22" s="97"/>
      <c r="AK22" s="97"/>
      <c r="AL22" s="871" t="s">
        <v>174</v>
      </c>
      <c r="AM22" s="872"/>
      <c r="AN22" s="872"/>
      <c r="AO22" s="872"/>
      <c r="AP22" s="872"/>
      <c r="AQ22" s="872"/>
      <c r="AR22" s="872"/>
      <c r="AS22" s="872"/>
      <c r="AT22" s="872"/>
      <c r="AU22" s="872"/>
      <c r="AV22" s="872"/>
      <c r="AW22" s="873"/>
      <c r="AX22" s="874"/>
      <c r="AY22" s="875"/>
      <c r="AZ22" s="875"/>
      <c r="BA22" s="876"/>
      <c r="BB22" s="97"/>
      <c r="BC22" s="877" t="s">
        <v>451</v>
      </c>
      <c r="BD22" s="878"/>
      <c r="BE22" s="878"/>
      <c r="BF22" s="878"/>
      <c r="BG22" s="878"/>
      <c r="BH22" s="878"/>
      <c r="BI22" s="878"/>
      <c r="BJ22" s="878"/>
      <c r="BK22" s="878"/>
      <c r="BL22" s="878"/>
      <c r="BM22" s="878"/>
      <c r="BN22" s="879"/>
      <c r="BO22" s="886"/>
      <c r="BP22" s="887"/>
      <c r="BQ22" s="887"/>
      <c r="BR22" s="888"/>
      <c r="BS22" s="97"/>
    </row>
    <row r="23" spans="1:71" ht="13.5">
      <c r="A23" s="97"/>
      <c r="B23" s="871" t="s">
        <v>67</v>
      </c>
      <c r="C23" s="872"/>
      <c r="D23" s="872"/>
      <c r="E23" s="872"/>
      <c r="F23" s="872"/>
      <c r="G23" s="872"/>
      <c r="H23" s="872"/>
      <c r="I23" s="872"/>
      <c r="J23" s="872"/>
      <c r="K23" s="872"/>
      <c r="L23" s="872"/>
      <c r="M23" s="873"/>
      <c r="N23" s="874"/>
      <c r="O23" s="875"/>
      <c r="P23" s="875"/>
      <c r="Q23" s="876"/>
      <c r="R23" s="97"/>
      <c r="S23" s="97"/>
      <c r="T23" s="871" t="s">
        <v>119</v>
      </c>
      <c r="U23" s="872"/>
      <c r="V23" s="872"/>
      <c r="W23" s="872"/>
      <c r="X23" s="872"/>
      <c r="Y23" s="872"/>
      <c r="Z23" s="872"/>
      <c r="AA23" s="872"/>
      <c r="AB23" s="872"/>
      <c r="AC23" s="872"/>
      <c r="AD23" s="872"/>
      <c r="AE23" s="873"/>
      <c r="AF23" s="874"/>
      <c r="AG23" s="875"/>
      <c r="AH23" s="875"/>
      <c r="AI23" s="876"/>
      <c r="AJ23" s="97"/>
      <c r="AK23" s="97"/>
      <c r="AL23" s="871" t="s">
        <v>175</v>
      </c>
      <c r="AM23" s="872"/>
      <c r="AN23" s="872"/>
      <c r="AO23" s="872"/>
      <c r="AP23" s="872"/>
      <c r="AQ23" s="872"/>
      <c r="AR23" s="872"/>
      <c r="AS23" s="872"/>
      <c r="AT23" s="872"/>
      <c r="AU23" s="872"/>
      <c r="AV23" s="872"/>
      <c r="AW23" s="873"/>
      <c r="AX23" s="874"/>
      <c r="AY23" s="875"/>
      <c r="AZ23" s="875"/>
      <c r="BA23" s="876"/>
      <c r="BB23" s="97"/>
      <c r="BC23" s="871" t="s">
        <v>452</v>
      </c>
      <c r="BD23" s="872"/>
      <c r="BE23" s="872"/>
      <c r="BF23" s="872"/>
      <c r="BG23" s="872"/>
      <c r="BH23" s="872"/>
      <c r="BI23" s="872"/>
      <c r="BJ23" s="872"/>
      <c r="BK23" s="872"/>
      <c r="BL23" s="872"/>
      <c r="BM23" s="872"/>
      <c r="BN23" s="873"/>
      <c r="BO23" s="874"/>
      <c r="BP23" s="875"/>
      <c r="BQ23" s="875"/>
      <c r="BR23" s="876"/>
      <c r="BS23" s="97"/>
    </row>
    <row r="24" spans="1:71" ht="13.5">
      <c r="A24" s="97"/>
      <c r="B24" s="871" t="s">
        <v>68</v>
      </c>
      <c r="C24" s="872"/>
      <c r="D24" s="872"/>
      <c r="E24" s="872"/>
      <c r="F24" s="872"/>
      <c r="G24" s="872"/>
      <c r="H24" s="872"/>
      <c r="I24" s="872"/>
      <c r="J24" s="872"/>
      <c r="K24" s="872"/>
      <c r="L24" s="872"/>
      <c r="M24" s="873"/>
      <c r="N24" s="874"/>
      <c r="O24" s="875"/>
      <c r="P24" s="875"/>
      <c r="Q24" s="876"/>
      <c r="R24" s="97"/>
      <c r="S24" s="97"/>
      <c r="T24" s="871" t="s">
        <v>120</v>
      </c>
      <c r="U24" s="872"/>
      <c r="V24" s="872"/>
      <c r="W24" s="872"/>
      <c r="X24" s="872"/>
      <c r="Y24" s="872"/>
      <c r="Z24" s="872"/>
      <c r="AA24" s="872"/>
      <c r="AB24" s="872"/>
      <c r="AC24" s="872"/>
      <c r="AD24" s="872"/>
      <c r="AE24" s="873"/>
      <c r="AF24" s="874"/>
      <c r="AG24" s="875"/>
      <c r="AH24" s="875"/>
      <c r="AI24" s="876"/>
      <c r="AJ24" s="97"/>
      <c r="AK24" s="97"/>
      <c r="AL24" s="871" t="s">
        <v>176</v>
      </c>
      <c r="AM24" s="872"/>
      <c r="AN24" s="872"/>
      <c r="AO24" s="872"/>
      <c r="AP24" s="872"/>
      <c r="AQ24" s="872"/>
      <c r="AR24" s="872"/>
      <c r="AS24" s="872"/>
      <c r="AT24" s="872"/>
      <c r="AU24" s="872"/>
      <c r="AV24" s="872"/>
      <c r="AW24" s="873"/>
      <c r="AX24" s="874"/>
      <c r="AY24" s="875"/>
      <c r="AZ24" s="875"/>
      <c r="BA24" s="876"/>
      <c r="BB24" s="97"/>
      <c r="BC24" s="871" t="s">
        <v>453</v>
      </c>
      <c r="BD24" s="872"/>
      <c r="BE24" s="872"/>
      <c r="BF24" s="872"/>
      <c r="BG24" s="872"/>
      <c r="BH24" s="872"/>
      <c r="BI24" s="872"/>
      <c r="BJ24" s="872"/>
      <c r="BK24" s="872"/>
      <c r="BL24" s="872"/>
      <c r="BM24" s="872"/>
      <c r="BN24" s="873"/>
      <c r="BO24" s="874"/>
      <c r="BP24" s="875"/>
      <c r="BQ24" s="875"/>
      <c r="BR24" s="876"/>
      <c r="BS24" s="97"/>
    </row>
    <row r="25" spans="1:71" ht="13.5">
      <c r="A25" s="97"/>
      <c r="B25" s="871" t="s">
        <v>69</v>
      </c>
      <c r="C25" s="872"/>
      <c r="D25" s="872"/>
      <c r="E25" s="872"/>
      <c r="F25" s="872"/>
      <c r="G25" s="872"/>
      <c r="H25" s="872"/>
      <c r="I25" s="872"/>
      <c r="J25" s="872"/>
      <c r="K25" s="872"/>
      <c r="L25" s="872"/>
      <c r="M25" s="873"/>
      <c r="N25" s="874"/>
      <c r="O25" s="875"/>
      <c r="P25" s="875"/>
      <c r="Q25" s="876"/>
      <c r="R25" s="97"/>
      <c r="S25" s="97"/>
      <c r="T25" s="871" t="s">
        <v>121</v>
      </c>
      <c r="U25" s="872"/>
      <c r="V25" s="872"/>
      <c r="W25" s="872"/>
      <c r="X25" s="872"/>
      <c r="Y25" s="872"/>
      <c r="Z25" s="872"/>
      <c r="AA25" s="872"/>
      <c r="AB25" s="872"/>
      <c r="AC25" s="872"/>
      <c r="AD25" s="872"/>
      <c r="AE25" s="873"/>
      <c r="AF25" s="874"/>
      <c r="AG25" s="875"/>
      <c r="AH25" s="875"/>
      <c r="AI25" s="876"/>
      <c r="AJ25" s="97"/>
      <c r="AK25" s="97"/>
      <c r="AL25" s="871" t="s">
        <v>177</v>
      </c>
      <c r="AM25" s="872"/>
      <c r="AN25" s="872"/>
      <c r="AO25" s="872"/>
      <c r="AP25" s="872"/>
      <c r="AQ25" s="872"/>
      <c r="AR25" s="872"/>
      <c r="AS25" s="872"/>
      <c r="AT25" s="872"/>
      <c r="AU25" s="872"/>
      <c r="AV25" s="872"/>
      <c r="AW25" s="873"/>
      <c r="AX25" s="874"/>
      <c r="AY25" s="875"/>
      <c r="AZ25" s="875"/>
      <c r="BA25" s="876"/>
      <c r="BB25" s="97"/>
      <c r="BC25" s="871" t="s">
        <v>454</v>
      </c>
      <c r="BD25" s="872"/>
      <c r="BE25" s="872"/>
      <c r="BF25" s="872"/>
      <c r="BG25" s="872"/>
      <c r="BH25" s="872"/>
      <c r="BI25" s="872"/>
      <c r="BJ25" s="872"/>
      <c r="BK25" s="872"/>
      <c r="BL25" s="872"/>
      <c r="BM25" s="872"/>
      <c r="BN25" s="873"/>
      <c r="BO25" s="874"/>
      <c r="BP25" s="875"/>
      <c r="BQ25" s="875"/>
      <c r="BR25" s="876"/>
      <c r="BS25" s="97"/>
    </row>
    <row r="26" spans="1:71" ht="13.5">
      <c r="A26" s="97"/>
      <c r="B26" s="871" t="s">
        <v>70</v>
      </c>
      <c r="C26" s="872"/>
      <c r="D26" s="872"/>
      <c r="E26" s="872"/>
      <c r="F26" s="872"/>
      <c r="G26" s="872"/>
      <c r="H26" s="872"/>
      <c r="I26" s="872"/>
      <c r="J26" s="872"/>
      <c r="K26" s="872"/>
      <c r="L26" s="872"/>
      <c r="M26" s="873"/>
      <c r="N26" s="874"/>
      <c r="O26" s="875"/>
      <c r="P26" s="875"/>
      <c r="Q26" s="876"/>
      <c r="R26" s="97"/>
      <c r="S26" s="97"/>
      <c r="T26" s="871" t="s">
        <v>122</v>
      </c>
      <c r="U26" s="872"/>
      <c r="V26" s="872"/>
      <c r="W26" s="872"/>
      <c r="X26" s="872"/>
      <c r="Y26" s="872"/>
      <c r="Z26" s="872"/>
      <c r="AA26" s="872"/>
      <c r="AB26" s="872"/>
      <c r="AC26" s="872"/>
      <c r="AD26" s="872"/>
      <c r="AE26" s="873"/>
      <c r="AF26" s="874"/>
      <c r="AG26" s="875"/>
      <c r="AH26" s="875"/>
      <c r="AI26" s="876"/>
      <c r="AJ26" s="97"/>
      <c r="AK26" s="97"/>
      <c r="AL26" s="871" t="s">
        <v>178</v>
      </c>
      <c r="AM26" s="872"/>
      <c r="AN26" s="872"/>
      <c r="AO26" s="872"/>
      <c r="AP26" s="872"/>
      <c r="AQ26" s="872"/>
      <c r="AR26" s="872"/>
      <c r="AS26" s="872"/>
      <c r="AT26" s="872"/>
      <c r="AU26" s="872"/>
      <c r="AV26" s="872"/>
      <c r="AW26" s="873"/>
      <c r="AX26" s="874"/>
      <c r="AY26" s="875"/>
      <c r="AZ26" s="875"/>
      <c r="BA26" s="876"/>
      <c r="BB26" s="97"/>
      <c r="BC26" s="871" t="s">
        <v>455</v>
      </c>
      <c r="BD26" s="872"/>
      <c r="BE26" s="872"/>
      <c r="BF26" s="872"/>
      <c r="BG26" s="872"/>
      <c r="BH26" s="872"/>
      <c r="BI26" s="872"/>
      <c r="BJ26" s="872"/>
      <c r="BK26" s="872"/>
      <c r="BL26" s="872"/>
      <c r="BM26" s="872"/>
      <c r="BN26" s="873"/>
      <c r="BO26" s="874"/>
      <c r="BP26" s="875"/>
      <c r="BQ26" s="875"/>
      <c r="BR26" s="876"/>
      <c r="BS26" s="97"/>
    </row>
    <row r="27" spans="1:71" ht="13.5">
      <c r="A27" s="97"/>
      <c r="B27" s="871" t="s">
        <v>71</v>
      </c>
      <c r="C27" s="872"/>
      <c r="D27" s="872"/>
      <c r="E27" s="872"/>
      <c r="F27" s="872"/>
      <c r="G27" s="872"/>
      <c r="H27" s="872"/>
      <c r="I27" s="872"/>
      <c r="J27" s="872"/>
      <c r="K27" s="872"/>
      <c r="L27" s="872"/>
      <c r="M27" s="873"/>
      <c r="N27" s="874"/>
      <c r="O27" s="875"/>
      <c r="P27" s="875"/>
      <c r="Q27" s="876"/>
      <c r="R27" s="97"/>
      <c r="S27" s="97"/>
      <c r="T27" s="871" t="s">
        <v>123</v>
      </c>
      <c r="U27" s="872"/>
      <c r="V27" s="872"/>
      <c r="W27" s="872"/>
      <c r="X27" s="872"/>
      <c r="Y27" s="872"/>
      <c r="Z27" s="872"/>
      <c r="AA27" s="872"/>
      <c r="AB27" s="872"/>
      <c r="AC27" s="872"/>
      <c r="AD27" s="872"/>
      <c r="AE27" s="873"/>
      <c r="AF27" s="874"/>
      <c r="AG27" s="875"/>
      <c r="AH27" s="875"/>
      <c r="AI27" s="876"/>
      <c r="AJ27" s="97"/>
      <c r="AK27" s="97"/>
      <c r="AL27" s="871" t="s">
        <v>179</v>
      </c>
      <c r="AM27" s="872"/>
      <c r="AN27" s="872"/>
      <c r="AO27" s="872"/>
      <c r="AP27" s="872"/>
      <c r="AQ27" s="872"/>
      <c r="AR27" s="872"/>
      <c r="AS27" s="872"/>
      <c r="AT27" s="872"/>
      <c r="AU27" s="872"/>
      <c r="AV27" s="872"/>
      <c r="AW27" s="873"/>
      <c r="AX27" s="874"/>
      <c r="AY27" s="875"/>
      <c r="AZ27" s="875"/>
      <c r="BA27" s="876"/>
      <c r="BB27" s="97"/>
      <c r="BC27" s="871" t="s">
        <v>456</v>
      </c>
      <c r="BD27" s="872"/>
      <c r="BE27" s="872"/>
      <c r="BF27" s="872"/>
      <c r="BG27" s="872"/>
      <c r="BH27" s="872"/>
      <c r="BI27" s="872"/>
      <c r="BJ27" s="872"/>
      <c r="BK27" s="872"/>
      <c r="BL27" s="872"/>
      <c r="BM27" s="872"/>
      <c r="BN27" s="873"/>
      <c r="BO27" s="874"/>
      <c r="BP27" s="875"/>
      <c r="BQ27" s="875"/>
      <c r="BR27" s="876"/>
      <c r="BS27" s="97"/>
    </row>
    <row r="28" spans="1:71" ht="13.5">
      <c r="A28" s="97"/>
      <c r="B28" s="877" t="s">
        <v>72</v>
      </c>
      <c r="C28" s="878"/>
      <c r="D28" s="878"/>
      <c r="E28" s="878"/>
      <c r="F28" s="878"/>
      <c r="G28" s="878"/>
      <c r="H28" s="878"/>
      <c r="I28" s="878"/>
      <c r="J28" s="878"/>
      <c r="K28" s="878"/>
      <c r="L28" s="878"/>
      <c r="M28" s="879"/>
      <c r="N28" s="880"/>
      <c r="O28" s="881"/>
      <c r="P28" s="881"/>
      <c r="Q28" s="882"/>
      <c r="R28" s="97"/>
      <c r="S28" s="97"/>
      <c r="T28" s="871" t="s">
        <v>457</v>
      </c>
      <c r="U28" s="872"/>
      <c r="V28" s="872"/>
      <c r="W28" s="872"/>
      <c r="X28" s="872"/>
      <c r="Y28" s="872"/>
      <c r="Z28" s="872"/>
      <c r="AA28" s="872"/>
      <c r="AB28" s="872"/>
      <c r="AC28" s="872"/>
      <c r="AD28" s="872"/>
      <c r="AE28" s="873"/>
      <c r="AF28" s="874"/>
      <c r="AG28" s="875"/>
      <c r="AH28" s="875"/>
      <c r="AI28" s="876"/>
      <c r="AJ28" s="97"/>
      <c r="AK28" s="97"/>
      <c r="AL28" s="871" t="s">
        <v>180</v>
      </c>
      <c r="AM28" s="872"/>
      <c r="AN28" s="872"/>
      <c r="AO28" s="872"/>
      <c r="AP28" s="872"/>
      <c r="AQ28" s="872"/>
      <c r="AR28" s="872"/>
      <c r="AS28" s="872"/>
      <c r="AT28" s="872"/>
      <c r="AU28" s="872"/>
      <c r="AV28" s="872"/>
      <c r="AW28" s="873"/>
      <c r="AX28" s="874"/>
      <c r="AY28" s="875"/>
      <c r="AZ28" s="875"/>
      <c r="BA28" s="876"/>
      <c r="BB28" s="97"/>
      <c r="BC28" s="871" t="s">
        <v>458</v>
      </c>
      <c r="BD28" s="872"/>
      <c r="BE28" s="872"/>
      <c r="BF28" s="872"/>
      <c r="BG28" s="872"/>
      <c r="BH28" s="872"/>
      <c r="BI28" s="872"/>
      <c r="BJ28" s="872"/>
      <c r="BK28" s="872"/>
      <c r="BL28" s="872"/>
      <c r="BM28" s="872"/>
      <c r="BN28" s="873"/>
      <c r="BO28" s="874"/>
      <c r="BP28" s="875"/>
      <c r="BQ28" s="875"/>
      <c r="BR28" s="876"/>
      <c r="BS28" s="97"/>
    </row>
    <row r="29" spans="1:71" ht="13.5">
      <c r="A29" s="97"/>
      <c r="B29" s="871" t="s">
        <v>73</v>
      </c>
      <c r="C29" s="872"/>
      <c r="D29" s="872"/>
      <c r="E29" s="872"/>
      <c r="F29" s="872"/>
      <c r="G29" s="872"/>
      <c r="H29" s="872"/>
      <c r="I29" s="872"/>
      <c r="J29" s="872"/>
      <c r="K29" s="872"/>
      <c r="L29" s="872"/>
      <c r="M29" s="873"/>
      <c r="N29" s="874"/>
      <c r="O29" s="875"/>
      <c r="P29" s="875"/>
      <c r="Q29" s="876"/>
      <c r="R29" s="97"/>
      <c r="S29" s="97"/>
      <c r="T29" s="871" t="s">
        <v>124</v>
      </c>
      <c r="U29" s="872"/>
      <c r="V29" s="872"/>
      <c r="W29" s="872"/>
      <c r="X29" s="872"/>
      <c r="Y29" s="872"/>
      <c r="Z29" s="872"/>
      <c r="AA29" s="872"/>
      <c r="AB29" s="872"/>
      <c r="AC29" s="872"/>
      <c r="AD29" s="872"/>
      <c r="AE29" s="873"/>
      <c r="AF29" s="874"/>
      <c r="AG29" s="875"/>
      <c r="AH29" s="875"/>
      <c r="AI29" s="876"/>
      <c r="AJ29" s="97"/>
      <c r="AK29" s="97"/>
      <c r="AL29" s="871" t="s">
        <v>181</v>
      </c>
      <c r="AM29" s="872"/>
      <c r="AN29" s="872"/>
      <c r="AO29" s="872"/>
      <c r="AP29" s="872"/>
      <c r="AQ29" s="872"/>
      <c r="AR29" s="872"/>
      <c r="AS29" s="872"/>
      <c r="AT29" s="872"/>
      <c r="AU29" s="872"/>
      <c r="AV29" s="872"/>
      <c r="AW29" s="873"/>
      <c r="AX29" s="874"/>
      <c r="AY29" s="875"/>
      <c r="AZ29" s="875"/>
      <c r="BA29" s="876"/>
      <c r="BB29" s="97"/>
      <c r="BC29" s="871" t="s">
        <v>459</v>
      </c>
      <c r="BD29" s="872"/>
      <c r="BE29" s="872"/>
      <c r="BF29" s="872"/>
      <c r="BG29" s="872"/>
      <c r="BH29" s="872"/>
      <c r="BI29" s="872"/>
      <c r="BJ29" s="872"/>
      <c r="BK29" s="872"/>
      <c r="BL29" s="872"/>
      <c r="BM29" s="872"/>
      <c r="BN29" s="873"/>
      <c r="BO29" s="874"/>
      <c r="BP29" s="875"/>
      <c r="BQ29" s="875"/>
      <c r="BR29" s="876"/>
      <c r="BS29" s="97"/>
    </row>
    <row r="30" spans="1:71" ht="13.5">
      <c r="A30" s="97"/>
      <c r="B30" s="871" t="s">
        <v>74</v>
      </c>
      <c r="C30" s="872"/>
      <c r="D30" s="872"/>
      <c r="E30" s="872"/>
      <c r="F30" s="872"/>
      <c r="G30" s="872"/>
      <c r="H30" s="872"/>
      <c r="I30" s="872"/>
      <c r="J30" s="872"/>
      <c r="K30" s="872"/>
      <c r="L30" s="872"/>
      <c r="M30" s="873"/>
      <c r="N30" s="874"/>
      <c r="O30" s="875"/>
      <c r="P30" s="875"/>
      <c r="Q30" s="876"/>
      <c r="R30" s="97"/>
      <c r="S30" s="97"/>
      <c r="T30" s="871" t="s">
        <v>125</v>
      </c>
      <c r="U30" s="872"/>
      <c r="V30" s="872"/>
      <c r="W30" s="872"/>
      <c r="X30" s="872"/>
      <c r="Y30" s="872"/>
      <c r="Z30" s="872"/>
      <c r="AA30" s="872"/>
      <c r="AB30" s="872"/>
      <c r="AC30" s="872"/>
      <c r="AD30" s="872"/>
      <c r="AE30" s="873"/>
      <c r="AF30" s="874"/>
      <c r="AG30" s="875"/>
      <c r="AH30" s="875"/>
      <c r="AI30" s="876"/>
      <c r="AJ30" s="97"/>
      <c r="AK30" s="97"/>
      <c r="AL30" s="871" t="s">
        <v>182</v>
      </c>
      <c r="AM30" s="872"/>
      <c r="AN30" s="872"/>
      <c r="AO30" s="872"/>
      <c r="AP30" s="872"/>
      <c r="AQ30" s="872"/>
      <c r="AR30" s="872"/>
      <c r="AS30" s="872"/>
      <c r="AT30" s="872"/>
      <c r="AU30" s="872"/>
      <c r="AV30" s="872"/>
      <c r="AW30" s="873"/>
      <c r="AX30" s="874"/>
      <c r="AY30" s="875"/>
      <c r="AZ30" s="875"/>
      <c r="BA30" s="876"/>
      <c r="BB30" s="97"/>
      <c r="BC30" s="871" t="s">
        <v>460</v>
      </c>
      <c r="BD30" s="872"/>
      <c r="BE30" s="872"/>
      <c r="BF30" s="872"/>
      <c r="BG30" s="872"/>
      <c r="BH30" s="872"/>
      <c r="BI30" s="872"/>
      <c r="BJ30" s="872"/>
      <c r="BK30" s="872"/>
      <c r="BL30" s="872"/>
      <c r="BM30" s="872"/>
      <c r="BN30" s="873"/>
      <c r="BO30" s="874"/>
      <c r="BP30" s="875"/>
      <c r="BQ30" s="875"/>
      <c r="BR30" s="876"/>
      <c r="BS30" s="97"/>
    </row>
    <row r="31" spans="1:71" ht="13.5">
      <c r="A31" s="97"/>
      <c r="B31" s="871" t="s">
        <v>75</v>
      </c>
      <c r="C31" s="872"/>
      <c r="D31" s="872"/>
      <c r="E31" s="872"/>
      <c r="F31" s="872"/>
      <c r="G31" s="872"/>
      <c r="H31" s="872"/>
      <c r="I31" s="872"/>
      <c r="J31" s="872"/>
      <c r="K31" s="872"/>
      <c r="L31" s="872"/>
      <c r="M31" s="873"/>
      <c r="N31" s="874"/>
      <c r="O31" s="875"/>
      <c r="P31" s="875"/>
      <c r="Q31" s="876"/>
      <c r="R31" s="97"/>
      <c r="S31" s="97"/>
      <c r="T31" s="871" t="s">
        <v>126</v>
      </c>
      <c r="U31" s="872"/>
      <c r="V31" s="872"/>
      <c r="W31" s="872"/>
      <c r="X31" s="872"/>
      <c r="Y31" s="872"/>
      <c r="Z31" s="872"/>
      <c r="AA31" s="872"/>
      <c r="AB31" s="872"/>
      <c r="AC31" s="872"/>
      <c r="AD31" s="872"/>
      <c r="AE31" s="873"/>
      <c r="AF31" s="874"/>
      <c r="AG31" s="875"/>
      <c r="AH31" s="875"/>
      <c r="AI31" s="876"/>
      <c r="AJ31" s="97"/>
      <c r="AK31" s="97"/>
      <c r="AL31" s="871" t="s">
        <v>183</v>
      </c>
      <c r="AM31" s="872"/>
      <c r="AN31" s="872"/>
      <c r="AO31" s="872"/>
      <c r="AP31" s="872"/>
      <c r="AQ31" s="872"/>
      <c r="AR31" s="872"/>
      <c r="AS31" s="872"/>
      <c r="AT31" s="872"/>
      <c r="AU31" s="872"/>
      <c r="AV31" s="872"/>
      <c r="AW31" s="873"/>
      <c r="AX31" s="874"/>
      <c r="AY31" s="875"/>
      <c r="AZ31" s="875"/>
      <c r="BA31" s="876"/>
      <c r="BB31" s="97"/>
      <c r="BC31" s="871" t="s">
        <v>461</v>
      </c>
      <c r="BD31" s="872"/>
      <c r="BE31" s="872"/>
      <c r="BF31" s="872"/>
      <c r="BG31" s="872"/>
      <c r="BH31" s="872"/>
      <c r="BI31" s="872"/>
      <c r="BJ31" s="872"/>
      <c r="BK31" s="872"/>
      <c r="BL31" s="872"/>
      <c r="BM31" s="872"/>
      <c r="BN31" s="873"/>
      <c r="BO31" s="874"/>
      <c r="BP31" s="875"/>
      <c r="BQ31" s="875"/>
      <c r="BR31" s="876"/>
      <c r="BS31" s="97"/>
    </row>
    <row r="32" spans="1:71" ht="13.5">
      <c r="A32" s="97"/>
      <c r="B32" s="871" t="s">
        <v>76</v>
      </c>
      <c r="C32" s="872"/>
      <c r="D32" s="872"/>
      <c r="E32" s="872"/>
      <c r="F32" s="872"/>
      <c r="G32" s="872"/>
      <c r="H32" s="872"/>
      <c r="I32" s="872"/>
      <c r="J32" s="872"/>
      <c r="K32" s="872"/>
      <c r="L32" s="872"/>
      <c r="M32" s="873"/>
      <c r="N32" s="874"/>
      <c r="O32" s="875"/>
      <c r="P32" s="875"/>
      <c r="Q32" s="876"/>
      <c r="R32" s="97"/>
      <c r="S32" s="97"/>
      <c r="T32" s="871" t="s">
        <v>127</v>
      </c>
      <c r="U32" s="872"/>
      <c r="V32" s="872"/>
      <c r="W32" s="872"/>
      <c r="X32" s="872"/>
      <c r="Y32" s="872"/>
      <c r="Z32" s="872"/>
      <c r="AA32" s="872"/>
      <c r="AB32" s="872"/>
      <c r="AC32" s="872"/>
      <c r="AD32" s="872"/>
      <c r="AE32" s="873"/>
      <c r="AF32" s="874"/>
      <c r="AG32" s="875"/>
      <c r="AH32" s="875"/>
      <c r="AI32" s="876"/>
      <c r="AJ32" s="97"/>
      <c r="AK32" s="97"/>
      <c r="AL32" s="871" t="s">
        <v>184</v>
      </c>
      <c r="AM32" s="872"/>
      <c r="AN32" s="872"/>
      <c r="AO32" s="872"/>
      <c r="AP32" s="872"/>
      <c r="AQ32" s="872"/>
      <c r="AR32" s="872"/>
      <c r="AS32" s="872"/>
      <c r="AT32" s="872"/>
      <c r="AU32" s="872"/>
      <c r="AV32" s="872"/>
      <c r="AW32" s="873"/>
      <c r="AX32" s="874"/>
      <c r="AY32" s="875"/>
      <c r="AZ32" s="875"/>
      <c r="BA32" s="876"/>
      <c r="BB32" s="97"/>
      <c r="BC32" s="877" t="s">
        <v>462</v>
      </c>
      <c r="BD32" s="878"/>
      <c r="BE32" s="878"/>
      <c r="BF32" s="878"/>
      <c r="BG32" s="878"/>
      <c r="BH32" s="878"/>
      <c r="BI32" s="878"/>
      <c r="BJ32" s="878"/>
      <c r="BK32" s="878"/>
      <c r="BL32" s="878"/>
      <c r="BM32" s="878"/>
      <c r="BN32" s="879"/>
      <c r="BO32" s="886"/>
      <c r="BP32" s="887"/>
      <c r="BQ32" s="887"/>
      <c r="BR32" s="888"/>
      <c r="BS32" s="97"/>
    </row>
    <row r="33" spans="1:71" ht="13.5">
      <c r="A33" s="97"/>
      <c r="B33" s="871" t="s">
        <v>463</v>
      </c>
      <c r="C33" s="872"/>
      <c r="D33" s="872"/>
      <c r="E33" s="872"/>
      <c r="F33" s="872"/>
      <c r="G33" s="872"/>
      <c r="H33" s="872"/>
      <c r="I33" s="872"/>
      <c r="J33" s="872"/>
      <c r="K33" s="872"/>
      <c r="L33" s="872"/>
      <c r="M33" s="873"/>
      <c r="N33" s="874"/>
      <c r="O33" s="875"/>
      <c r="P33" s="875"/>
      <c r="Q33" s="876"/>
      <c r="R33" s="97"/>
      <c r="S33" s="97"/>
      <c r="T33" s="877" t="s">
        <v>132</v>
      </c>
      <c r="U33" s="878"/>
      <c r="V33" s="878"/>
      <c r="W33" s="878"/>
      <c r="X33" s="878"/>
      <c r="Y33" s="878"/>
      <c r="Z33" s="878"/>
      <c r="AA33" s="878"/>
      <c r="AB33" s="878"/>
      <c r="AC33" s="878"/>
      <c r="AD33" s="878"/>
      <c r="AE33" s="879"/>
      <c r="AF33" s="886"/>
      <c r="AG33" s="887"/>
      <c r="AH33" s="887"/>
      <c r="AI33" s="888"/>
      <c r="AJ33" s="97"/>
      <c r="AK33" s="97"/>
      <c r="AL33" s="871" t="s">
        <v>185</v>
      </c>
      <c r="AM33" s="872"/>
      <c r="AN33" s="872"/>
      <c r="AO33" s="872"/>
      <c r="AP33" s="872"/>
      <c r="AQ33" s="872"/>
      <c r="AR33" s="872"/>
      <c r="AS33" s="872"/>
      <c r="AT33" s="872"/>
      <c r="AU33" s="872"/>
      <c r="AV33" s="872"/>
      <c r="AW33" s="873"/>
      <c r="AX33" s="874"/>
      <c r="AY33" s="875"/>
      <c r="AZ33" s="875"/>
      <c r="BA33" s="876"/>
      <c r="BB33" s="97"/>
      <c r="BC33" s="883" t="s">
        <v>464</v>
      </c>
      <c r="BD33" s="884"/>
      <c r="BE33" s="884"/>
      <c r="BF33" s="884"/>
      <c r="BG33" s="884"/>
      <c r="BH33" s="884"/>
      <c r="BI33" s="884"/>
      <c r="BJ33" s="884"/>
      <c r="BK33" s="884"/>
      <c r="BL33" s="884"/>
      <c r="BM33" s="884"/>
      <c r="BN33" s="885"/>
      <c r="BO33" s="874"/>
      <c r="BP33" s="875"/>
      <c r="BQ33" s="875"/>
      <c r="BR33" s="876"/>
      <c r="BS33" s="97"/>
    </row>
    <row r="34" spans="1:71" ht="13.5">
      <c r="A34" s="97"/>
      <c r="B34" s="871" t="s">
        <v>465</v>
      </c>
      <c r="C34" s="872"/>
      <c r="D34" s="872"/>
      <c r="E34" s="872"/>
      <c r="F34" s="872"/>
      <c r="G34" s="872"/>
      <c r="H34" s="872"/>
      <c r="I34" s="872"/>
      <c r="J34" s="872"/>
      <c r="K34" s="872"/>
      <c r="L34" s="872"/>
      <c r="M34" s="873"/>
      <c r="N34" s="874"/>
      <c r="O34" s="875"/>
      <c r="P34" s="875"/>
      <c r="Q34" s="876"/>
      <c r="R34" s="97"/>
      <c r="S34" s="97"/>
      <c r="T34" s="871" t="s">
        <v>133</v>
      </c>
      <c r="U34" s="872"/>
      <c r="V34" s="872"/>
      <c r="W34" s="872"/>
      <c r="X34" s="872"/>
      <c r="Y34" s="872"/>
      <c r="Z34" s="872"/>
      <c r="AA34" s="872"/>
      <c r="AB34" s="872"/>
      <c r="AC34" s="872"/>
      <c r="AD34" s="872"/>
      <c r="AE34" s="873"/>
      <c r="AF34" s="874"/>
      <c r="AG34" s="875"/>
      <c r="AH34" s="875"/>
      <c r="AI34" s="876"/>
      <c r="AJ34" s="97"/>
      <c r="AK34" s="97"/>
      <c r="AL34" s="871" t="s">
        <v>186</v>
      </c>
      <c r="AM34" s="872"/>
      <c r="AN34" s="872"/>
      <c r="AO34" s="872"/>
      <c r="AP34" s="872"/>
      <c r="AQ34" s="872"/>
      <c r="AR34" s="872"/>
      <c r="AS34" s="872"/>
      <c r="AT34" s="872"/>
      <c r="AU34" s="872"/>
      <c r="AV34" s="872"/>
      <c r="AW34" s="873"/>
      <c r="AX34" s="874"/>
      <c r="AY34" s="875"/>
      <c r="AZ34" s="875"/>
      <c r="BA34" s="876"/>
      <c r="BB34" s="97"/>
      <c r="BC34" s="871" t="s">
        <v>466</v>
      </c>
      <c r="BD34" s="872"/>
      <c r="BE34" s="872"/>
      <c r="BF34" s="872"/>
      <c r="BG34" s="872"/>
      <c r="BH34" s="872"/>
      <c r="BI34" s="872"/>
      <c r="BJ34" s="872"/>
      <c r="BK34" s="872"/>
      <c r="BL34" s="872"/>
      <c r="BM34" s="872"/>
      <c r="BN34" s="873"/>
      <c r="BO34" s="874"/>
      <c r="BP34" s="875"/>
      <c r="BQ34" s="875"/>
      <c r="BR34" s="876"/>
      <c r="BS34" s="97"/>
    </row>
    <row r="35" spans="1:71" ht="13.5">
      <c r="A35" s="97"/>
      <c r="B35" s="871" t="s">
        <v>77</v>
      </c>
      <c r="C35" s="872"/>
      <c r="D35" s="872"/>
      <c r="E35" s="872"/>
      <c r="F35" s="872"/>
      <c r="G35" s="872"/>
      <c r="H35" s="872"/>
      <c r="I35" s="872"/>
      <c r="J35" s="872"/>
      <c r="K35" s="872"/>
      <c r="L35" s="872"/>
      <c r="M35" s="873"/>
      <c r="N35" s="874"/>
      <c r="O35" s="875"/>
      <c r="P35" s="875"/>
      <c r="Q35" s="876"/>
      <c r="R35" s="97"/>
      <c r="S35" s="97"/>
      <c r="T35" s="871" t="s">
        <v>134</v>
      </c>
      <c r="U35" s="872"/>
      <c r="V35" s="872"/>
      <c r="W35" s="872"/>
      <c r="X35" s="872"/>
      <c r="Y35" s="872"/>
      <c r="Z35" s="872"/>
      <c r="AA35" s="872"/>
      <c r="AB35" s="872"/>
      <c r="AC35" s="872"/>
      <c r="AD35" s="872"/>
      <c r="AE35" s="873"/>
      <c r="AF35" s="874"/>
      <c r="AG35" s="875"/>
      <c r="AH35" s="875"/>
      <c r="AI35" s="876"/>
      <c r="AJ35" s="97"/>
      <c r="AK35" s="97"/>
      <c r="AL35" s="871" t="s">
        <v>187</v>
      </c>
      <c r="AM35" s="872"/>
      <c r="AN35" s="872"/>
      <c r="AO35" s="872"/>
      <c r="AP35" s="872"/>
      <c r="AQ35" s="872"/>
      <c r="AR35" s="872"/>
      <c r="AS35" s="872"/>
      <c r="AT35" s="872"/>
      <c r="AU35" s="872"/>
      <c r="AV35" s="872"/>
      <c r="AW35" s="873"/>
      <c r="AX35" s="874"/>
      <c r="AY35" s="875"/>
      <c r="AZ35" s="875"/>
      <c r="BA35" s="876"/>
      <c r="BB35" s="97"/>
      <c r="BC35" s="871" t="s">
        <v>467</v>
      </c>
      <c r="BD35" s="872"/>
      <c r="BE35" s="872"/>
      <c r="BF35" s="872"/>
      <c r="BG35" s="872"/>
      <c r="BH35" s="872"/>
      <c r="BI35" s="872"/>
      <c r="BJ35" s="872"/>
      <c r="BK35" s="872"/>
      <c r="BL35" s="872"/>
      <c r="BM35" s="872"/>
      <c r="BN35" s="873"/>
      <c r="BO35" s="874"/>
      <c r="BP35" s="875"/>
      <c r="BQ35" s="875"/>
      <c r="BR35" s="876"/>
      <c r="BS35" s="97"/>
    </row>
    <row r="36" spans="1:71" ht="13.5">
      <c r="A36" s="97"/>
      <c r="B36" s="871" t="s">
        <v>78</v>
      </c>
      <c r="C36" s="872"/>
      <c r="D36" s="872"/>
      <c r="E36" s="872"/>
      <c r="F36" s="872"/>
      <c r="G36" s="872"/>
      <c r="H36" s="872"/>
      <c r="I36" s="872"/>
      <c r="J36" s="872"/>
      <c r="K36" s="872"/>
      <c r="L36" s="872"/>
      <c r="M36" s="873"/>
      <c r="N36" s="874"/>
      <c r="O36" s="875"/>
      <c r="P36" s="875"/>
      <c r="Q36" s="876"/>
      <c r="R36" s="97"/>
      <c r="S36" s="97"/>
      <c r="T36" s="871" t="s">
        <v>135</v>
      </c>
      <c r="U36" s="872"/>
      <c r="V36" s="872"/>
      <c r="W36" s="872"/>
      <c r="X36" s="872"/>
      <c r="Y36" s="872"/>
      <c r="Z36" s="872"/>
      <c r="AA36" s="872"/>
      <c r="AB36" s="872"/>
      <c r="AC36" s="872"/>
      <c r="AD36" s="872"/>
      <c r="AE36" s="873"/>
      <c r="AF36" s="874"/>
      <c r="AG36" s="875"/>
      <c r="AH36" s="875"/>
      <c r="AI36" s="876"/>
      <c r="AJ36" s="97"/>
      <c r="AK36" s="97"/>
      <c r="AL36" s="871" t="s">
        <v>188</v>
      </c>
      <c r="AM36" s="872"/>
      <c r="AN36" s="872"/>
      <c r="AO36" s="872"/>
      <c r="AP36" s="872"/>
      <c r="AQ36" s="872"/>
      <c r="AR36" s="872"/>
      <c r="AS36" s="872"/>
      <c r="AT36" s="872"/>
      <c r="AU36" s="872"/>
      <c r="AV36" s="872"/>
      <c r="AW36" s="873"/>
      <c r="AX36" s="874"/>
      <c r="AY36" s="875"/>
      <c r="AZ36" s="875"/>
      <c r="BA36" s="876"/>
      <c r="BB36" s="97"/>
      <c r="BC36" s="871" t="s">
        <v>468</v>
      </c>
      <c r="BD36" s="872"/>
      <c r="BE36" s="872"/>
      <c r="BF36" s="872"/>
      <c r="BG36" s="872"/>
      <c r="BH36" s="872"/>
      <c r="BI36" s="872"/>
      <c r="BJ36" s="872"/>
      <c r="BK36" s="872"/>
      <c r="BL36" s="872"/>
      <c r="BM36" s="872"/>
      <c r="BN36" s="873"/>
      <c r="BO36" s="874"/>
      <c r="BP36" s="875"/>
      <c r="BQ36" s="875"/>
      <c r="BR36" s="876"/>
      <c r="BS36" s="97"/>
    </row>
    <row r="37" spans="1:71" ht="13.5">
      <c r="A37" s="97"/>
      <c r="B37" s="877" t="s">
        <v>79</v>
      </c>
      <c r="C37" s="878"/>
      <c r="D37" s="878"/>
      <c r="E37" s="878"/>
      <c r="F37" s="878"/>
      <c r="G37" s="878"/>
      <c r="H37" s="878"/>
      <c r="I37" s="878"/>
      <c r="J37" s="878"/>
      <c r="K37" s="878"/>
      <c r="L37" s="878"/>
      <c r="M37" s="879"/>
      <c r="N37" s="880"/>
      <c r="O37" s="881"/>
      <c r="P37" s="881"/>
      <c r="Q37" s="882"/>
      <c r="R37" s="97"/>
      <c r="S37" s="97"/>
      <c r="T37" s="871" t="s">
        <v>136</v>
      </c>
      <c r="U37" s="872"/>
      <c r="V37" s="872"/>
      <c r="W37" s="872"/>
      <c r="X37" s="872"/>
      <c r="Y37" s="872"/>
      <c r="Z37" s="872"/>
      <c r="AA37" s="872"/>
      <c r="AB37" s="872"/>
      <c r="AC37" s="872"/>
      <c r="AD37" s="872"/>
      <c r="AE37" s="873"/>
      <c r="AF37" s="874"/>
      <c r="AG37" s="875"/>
      <c r="AH37" s="875"/>
      <c r="AI37" s="876"/>
      <c r="AJ37" s="97"/>
      <c r="AK37" s="97"/>
      <c r="AL37" s="877" t="s">
        <v>128</v>
      </c>
      <c r="AM37" s="878"/>
      <c r="AN37" s="878"/>
      <c r="AO37" s="878"/>
      <c r="AP37" s="878"/>
      <c r="AQ37" s="878"/>
      <c r="AR37" s="878"/>
      <c r="AS37" s="878"/>
      <c r="AT37" s="878"/>
      <c r="AU37" s="878"/>
      <c r="AV37" s="878"/>
      <c r="AW37" s="879"/>
      <c r="AX37" s="886"/>
      <c r="AY37" s="887"/>
      <c r="AZ37" s="887"/>
      <c r="BA37" s="888"/>
      <c r="BB37" s="97"/>
      <c r="BC37" s="871" t="s">
        <v>469</v>
      </c>
      <c r="BD37" s="872"/>
      <c r="BE37" s="872"/>
      <c r="BF37" s="872"/>
      <c r="BG37" s="872"/>
      <c r="BH37" s="872"/>
      <c r="BI37" s="872"/>
      <c r="BJ37" s="872"/>
      <c r="BK37" s="872"/>
      <c r="BL37" s="872"/>
      <c r="BM37" s="872"/>
      <c r="BN37" s="873"/>
      <c r="BO37" s="874"/>
      <c r="BP37" s="875"/>
      <c r="BQ37" s="875"/>
      <c r="BR37" s="876"/>
      <c r="BS37" s="97"/>
    </row>
    <row r="38" spans="1:71" ht="13.5">
      <c r="A38" s="97"/>
      <c r="B38" s="871" t="s">
        <v>80</v>
      </c>
      <c r="C38" s="872"/>
      <c r="D38" s="872"/>
      <c r="E38" s="872"/>
      <c r="F38" s="872"/>
      <c r="G38" s="872"/>
      <c r="H38" s="872"/>
      <c r="I38" s="872"/>
      <c r="J38" s="872"/>
      <c r="K38" s="872"/>
      <c r="L38" s="872"/>
      <c r="M38" s="873"/>
      <c r="N38" s="874"/>
      <c r="O38" s="875"/>
      <c r="P38" s="875"/>
      <c r="Q38" s="876"/>
      <c r="R38" s="97"/>
      <c r="S38" s="97"/>
      <c r="T38" s="871" t="s">
        <v>137</v>
      </c>
      <c r="U38" s="872"/>
      <c r="V38" s="872"/>
      <c r="W38" s="872"/>
      <c r="X38" s="872"/>
      <c r="Y38" s="872"/>
      <c r="Z38" s="872"/>
      <c r="AA38" s="872"/>
      <c r="AB38" s="872"/>
      <c r="AC38" s="872"/>
      <c r="AD38" s="872"/>
      <c r="AE38" s="873"/>
      <c r="AF38" s="874"/>
      <c r="AG38" s="875"/>
      <c r="AH38" s="875"/>
      <c r="AI38" s="876"/>
      <c r="AJ38" s="97"/>
      <c r="AK38" s="97"/>
      <c r="AL38" s="883" t="s">
        <v>129</v>
      </c>
      <c r="AM38" s="884"/>
      <c r="AN38" s="884"/>
      <c r="AO38" s="884"/>
      <c r="AP38" s="884"/>
      <c r="AQ38" s="884"/>
      <c r="AR38" s="884"/>
      <c r="AS38" s="884"/>
      <c r="AT38" s="884"/>
      <c r="AU38" s="884"/>
      <c r="AV38" s="884"/>
      <c r="AW38" s="885"/>
      <c r="AX38" s="874"/>
      <c r="AY38" s="875"/>
      <c r="AZ38" s="875"/>
      <c r="BA38" s="876"/>
      <c r="BB38" s="97"/>
      <c r="BC38" s="871" t="s">
        <v>470</v>
      </c>
      <c r="BD38" s="872"/>
      <c r="BE38" s="872"/>
      <c r="BF38" s="872"/>
      <c r="BG38" s="872"/>
      <c r="BH38" s="872"/>
      <c r="BI38" s="872"/>
      <c r="BJ38" s="872"/>
      <c r="BK38" s="872"/>
      <c r="BL38" s="872"/>
      <c r="BM38" s="872"/>
      <c r="BN38" s="873"/>
      <c r="BO38" s="874"/>
      <c r="BP38" s="875"/>
      <c r="BQ38" s="875"/>
      <c r="BR38" s="876"/>
      <c r="BS38" s="97"/>
    </row>
    <row r="39" spans="1:71" ht="13.5">
      <c r="A39" s="97"/>
      <c r="B39" s="871" t="s">
        <v>81</v>
      </c>
      <c r="C39" s="872"/>
      <c r="D39" s="872"/>
      <c r="E39" s="872"/>
      <c r="F39" s="872"/>
      <c r="G39" s="872"/>
      <c r="H39" s="872"/>
      <c r="I39" s="872"/>
      <c r="J39" s="872"/>
      <c r="K39" s="872"/>
      <c r="L39" s="872"/>
      <c r="M39" s="873"/>
      <c r="N39" s="874"/>
      <c r="O39" s="875"/>
      <c r="P39" s="875"/>
      <c r="Q39" s="876"/>
      <c r="R39" s="97"/>
      <c r="S39" s="97"/>
      <c r="T39" s="871" t="s">
        <v>471</v>
      </c>
      <c r="U39" s="872"/>
      <c r="V39" s="872"/>
      <c r="W39" s="872"/>
      <c r="X39" s="872"/>
      <c r="Y39" s="872"/>
      <c r="Z39" s="872"/>
      <c r="AA39" s="872"/>
      <c r="AB39" s="872"/>
      <c r="AC39" s="872"/>
      <c r="AD39" s="872"/>
      <c r="AE39" s="873"/>
      <c r="AF39" s="874"/>
      <c r="AG39" s="875"/>
      <c r="AH39" s="875"/>
      <c r="AI39" s="876"/>
      <c r="AJ39" s="97"/>
      <c r="AK39" s="97"/>
      <c r="AL39" s="871" t="s">
        <v>130</v>
      </c>
      <c r="AM39" s="872"/>
      <c r="AN39" s="872"/>
      <c r="AO39" s="872"/>
      <c r="AP39" s="872"/>
      <c r="AQ39" s="872"/>
      <c r="AR39" s="872"/>
      <c r="AS39" s="872"/>
      <c r="AT39" s="872"/>
      <c r="AU39" s="872"/>
      <c r="AV39" s="872"/>
      <c r="AW39" s="873"/>
      <c r="AX39" s="874"/>
      <c r="AY39" s="875"/>
      <c r="AZ39" s="875"/>
      <c r="BA39" s="876"/>
      <c r="BB39" s="97"/>
      <c r="BC39" s="871" t="s">
        <v>472</v>
      </c>
      <c r="BD39" s="872"/>
      <c r="BE39" s="872"/>
      <c r="BF39" s="872"/>
      <c r="BG39" s="872"/>
      <c r="BH39" s="872"/>
      <c r="BI39" s="872"/>
      <c r="BJ39" s="872"/>
      <c r="BK39" s="872"/>
      <c r="BL39" s="872"/>
      <c r="BM39" s="872"/>
      <c r="BN39" s="873"/>
      <c r="BO39" s="874"/>
      <c r="BP39" s="875"/>
      <c r="BQ39" s="875"/>
      <c r="BR39" s="876"/>
      <c r="BS39" s="97"/>
    </row>
    <row r="40" spans="1:71" ht="13.5">
      <c r="A40" s="97"/>
      <c r="B40" s="871" t="s">
        <v>82</v>
      </c>
      <c r="C40" s="872"/>
      <c r="D40" s="872"/>
      <c r="E40" s="872"/>
      <c r="F40" s="872"/>
      <c r="G40" s="872"/>
      <c r="H40" s="872"/>
      <c r="I40" s="872"/>
      <c r="J40" s="872"/>
      <c r="K40" s="872"/>
      <c r="L40" s="872"/>
      <c r="M40" s="873"/>
      <c r="N40" s="874"/>
      <c r="O40" s="875"/>
      <c r="P40" s="875"/>
      <c r="Q40" s="876"/>
      <c r="R40" s="97"/>
      <c r="S40" s="97"/>
      <c r="T40" s="877" t="s">
        <v>138</v>
      </c>
      <c r="U40" s="878"/>
      <c r="V40" s="878"/>
      <c r="W40" s="878"/>
      <c r="X40" s="878"/>
      <c r="Y40" s="878"/>
      <c r="Z40" s="878"/>
      <c r="AA40" s="878"/>
      <c r="AB40" s="878"/>
      <c r="AC40" s="878"/>
      <c r="AD40" s="878"/>
      <c r="AE40" s="879"/>
      <c r="AF40" s="886"/>
      <c r="AG40" s="887"/>
      <c r="AH40" s="887"/>
      <c r="AI40" s="888"/>
      <c r="AJ40" s="97"/>
      <c r="AK40" s="97"/>
      <c r="AL40" s="871" t="s">
        <v>131</v>
      </c>
      <c r="AM40" s="872"/>
      <c r="AN40" s="872"/>
      <c r="AO40" s="872"/>
      <c r="AP40" s="872"/>
      <c r="AQ40" s="872"/>
      <c r="AR40" s="872"/>
      <c r="AS40" s="872"/>
      <c r="AT40" s="872"/>
      <c r="AU40" s="872"/>
      <c r="AV40" s="872"/>
      <c r="AW40" s="873"/>
      <c r="AX40" s="874"/>
      <c r="AY40" s="875"/>
      <c r="AZ40" s="875"/>
      <c r="BA40" s="876"/>
      <c r="BB40" s="97"/>
      <c r="BC40" s="877" t="s">
        <v>473</v>
      </c>
      <c r="BD40" s="878"/>
      <c r="BE40" s="878"/>
      <c r="BF40" s="878"/>
      <c r="BG40" s="878"/>
      <c r="BH40" s="878"/>
      <c r="BI40" s="878"/>
      <c r="BJ40" s="878"/>
      <c r="BK40" s="878"/>
      <c r="BL40" s="878"/>
      <c r="BM40" s="878"/>
      <c r="BN40" s="879"/>
      <c r="BO40" s="886"/>
      <c r="BP40" s="887"/>
      <c r="BQ40" s="887"/>
      <c r="BR40" s="888"/>
      <c r="BS40" s="97"/>
    </row>
    <row r="41" spans="1:71" ht="13.5">
      <c r="A41" s="97"/>
      <c r="B41" s="871" t="s">
        <v>474</v>
      </c>
      <c r="C41" s="872"/>
      <c r="D41" s="872"/>
      <c r="E41" s="872"/>
      <c r="F41" s="872"/>
      <c r="G41" s="872"/>
      <c r="H41" s="872"/>
      <c r="I41" s="872"/>
      <c r="J41" s="872"/>
      <c r="K41" s="872"/>
      <c r="L41" s="872"/>
      <c r="M41" s="873"/>
      <c r="N41" s="874"/>
      <c r="O41" s="875"/>
      <c r="P41" s="875"/>
      <c r="Q41" s="876"/>
      <c r="R41" s="97"/>
      <c r="S41" s="97"/>
      <c r="T41" s="871" t="s">
        <v>139</v>
      </c>
      <c r="U41" s="872"/>
      <c r="V41" s="872"/>
      <c r="W41" s="872"/>
      <c r="X41" s="872"/>
      <c r="Y41" s="872"/>
      <c r="Z41" s="872"/>
      <c r="AA41" s="872"/>
      <c r="AB41" s="872"/>
      <c r="AC41" s="872"/>
      <c r="AD41" s="872"/>
      <c r="AE41" s="873"/>
      <c r="AF41" s="874"/>
      <c r="AG41" s="875"/>
      <c r="AH41" s="875"/>
      <c r="AI41" s="876"/>
      <c r="AJ41" s="97"/>
      <c r="AK41" s="97"/>
      <c r="AL41" s="877" t="s">
        <v>475</v>
      </c>
      <c r="AM41" s="878"/>
      <c r="AN41" s="878"/>
      <c r="AO41" s="878"/>
      <c r="AP41" s="878"/>
      <c r="AQ41" s="878"/>
      <c r="AR41" s="878"/>
      <c r="AS41" s="878"/>
      <c r="AT41" s="878"/>
      <c r="AU41" s="878"/>
      <c r="AV41" s="878"/>
      <c r="AW41" s="879"/>
      <c r="AX41" s="886"/>
      <c r="AY41" s="887"/>
      <c r="AZ41" s="887"/>
      <c r="BA41" s="888"/>
      <c r="BB41" s="97"/>
      <c r="BC41" s="871" t="s">
        <v>476</v>
      </c>
      <c r="BD41" s="872"/>
      <c r="BE41" s="872"/>
      <c r="BF41" s="872"/>
      <c r="BG41" s="872"/>
      <c r="BH41" s="872"/>
      <c r="BI41" s="872"/>
      <c r="BJ41" s="872"/>
      <c r="BK41" s="872"/>
      <c r="BL41" s="872"/>
      <c r="BM41" s="872"/>
      <c r="BN41" s="873"/>
      <c r="BO41" s="874"/>
      <c r="BP41" s="875"/>
      <c r="BQ41" s="875"/>
      <c r="BR41" s="876"/>
      <c r="BS41" s="97"/>
    </row>
    <row r="42" spans="1:71" ht="13.5">
      <c r="A42" s="97"/>
      <c r="B42" s="871" t="s">
        <v>83</v>
      </c>
      <c r="C42" s="872"/>
      <c r="D42" s="872"/>
      <c r="E42" s="872"/>
      <c r="F42" s="872"/>
      <c r="G42" s="872"/>
      <c r="H42" s="872"/>
      <c r="I42" s="872"/>
      <c r="J42" s="872"/>
      <c r="K42" s="872"/>
      <c r="L42" s="872"/>
      <c r="M42" s="873"/>
      <c r="N42" s="874"/>
      <c r="O42" s="875"/>
      <c r="P42" s="875"/>
      <c r="Q42" s="876"/>
      <c r="R42" s="97"/>
      <c r="S42" s="97"/>
      <c r="T42" s="871"/>
      <c r="U42" s="872"/>
      <c r="V42" s="872"/>
      <c r="W42" s="872"/>
      <c r="X42" s="872"/>
      <c r="Y42" s="872"/>
      <c r="Z42" s="872"/>
      <c r="AA42" s="872"/>
      <c r="AB42" s="872"/>
      <c r="AC42" s="872"/>
      <c r="AD42" s="872"/>
      <c r="AE42" s="873"/>
      <c r="AF42" s="874"/>
      <c r="AG42" s="875"/>
      <c r="AH42" s="875"/>
      <c r="AI42" s="876"/>
      <c r="AJ42" s="97"/>
      <c r="AK42" s="97"/>
      <c r="AL42" s="871" t="s">
        <v>477</v>
      </c>
      <c r="AM42" s="872"/>
      <c r="AN42" s="872"/>
      <c r="AO42" s="872"/>
      <c r="AP42" s="872"/>
      <c r="AQ42" s="872"/>
      <c r="AR42" s="872"/>
      <c r="AS42" s="872"/>
      <c r="AT42" s="872"/>
      <c r="AU42" s="872"/>
      <c r="AV42" s="872"/>
      <c r="AW42" s="873"/>
      <c r="AX42" s="874"/>
      <c r="AY42" s="875"/>
      <c r="AZ42" s="875"/>
      <c r="BA42" s="876"/>
      <c r="BB42" s="97"/>
      <c r="BC42" s="871" t="s">
        <v>478</v>
      </c>
      <c r="BD42" s="872"/>
      <c r="BE42" s="872"/>
      <c r="BF42" s="872"/>
      <c r="BG42" s="872"/>
      <c r="BH42" s="872"/>
      <c r="BI42" s="872"/>
      <c r="BJ42" s="872"/>
      <c r="BK42" s="872"/>
      <c r="BL42" s="872"/>
      <c r="BM42" s="872"/>
      <c r="BN42" s="873"/>
      <c r="BO42" s="874"/>
      <c r="BP42" s="875"/>
      <c r="BQ42" s="875"/>
      <c r="BR42" s="876"/>
      <c r="BS42" s="97"/>
    </row>
    <row r="43" spans="1:71" ht="13.5">
      <c r="A43" s="97"/>
      <c r="B43" s="871" t="s">
        <v>84</v>
      </c>
      <c r="C43" s="872"/>
      <c r="D43" s="872"/>
      <c r="E43" s="872"/>
      <c r="F43" s="872"/>
      <c r="G43" s="872"/>
      <c r="H43" s="872"/>
      <c r="I43" s="872"/>
      <c r="J43" s="872"/>
      <c r="K43" s="872"/>
      <c r="L43" s="872"/>
      <c r="M43" s="873"/>
      <c r="N43" s="874"/>
      <c r="O43" s="875"/>
      <c r="P43" s="875"/>
      <c r="Q43" s="876"/>
      <c r="R43" s="97"/>
      <c r="S43" s="97"/>
      <c r="T43" s="871" t="s">
        <v>479</v>
      </c>
      <c r="U43" s="872"/>
      <c r="V43" s="872"/>
      <c r="W43" s="872"/>
      <c r="X43" s="872"/>
      <c r="Y43" s="872"/>
      <c r="Z43" s="872"/>
      <c r="AA43" s="872"/>
      <c r="AB43" s="872"/>
      <c r="AC43" s="872"/>
      <c r="AD43" s="872"/>
      <c r="AE43" s="873"/>
      <c r="AF43" s="874"/>
      <c r="AG43" s="875"/>
      <c r="AH43" s="875"/>
      <c r="AI43" s="876"/>
      <c r="AJ43" s="97"/>
      <c r="AK43" s="97"/>
      <c r="AL43" s="871" t="s">
        <v>480</v>
      </c>
      <c r="AM43" s="872"/>
      <c r="AN43" s="872"/>
      <c r="AO43" s="872"/>
      <c r="AP43" s="872"/>
      <c r="AQ43" s="872"/>
      <c r="AR43" s="872"/>
      <c r="AS43" s="872"/>
      <c r="AT43" s="872"/>
      <c r="AU43" s="872"/>
      <c r="AV43" s="872"/>
      <c r="AW43" s="873"/>
      <c r="AX43" s="874"/>
      <c r="AY43" s="875"/>
      <c r="AZ43" s="875"/>
      <c r="BA43" s="876"/>
      <c r="BB43" s="97"/>
      <c r="BC43" s="871" t="s">
        <v>481</v>
      </c>
      <c r="BD43" s="872"/>
      <c r="BE43" s="872"/>
      <c r="BF43" s="872"/>
      <c r="BG43" s="872"/>
      <c r="BH43" s="872"/>
      <c r="BI43" s="872"/>
      <c r="BJ43" s="872"/>
      <c r="BK43" s="872"/>
      <c r="BL43" s="872"/>
      <c r="BM43" s="872"/>
      <c r="BN43" s="873"/>
      <c r="BO43" s="874"/>
      <c r="BP43" s="875"/>
      <c r="BQ43" s="875"/>
      <c r="BR43" s="876"/>
      <c r="BS43" s="97"/>
    </row>
    <row r="44" spans="1:71" ht="13.5">
      <c r="A44" s="97"/>
      <c r="B44" s="871" t="s">
        <v>85</v>
      </c>
      <c r="C44" s="872"/>
      <c r="D44" s="872"/>
      <c r="E44" s="872"/>
      <c r="F44" s="872"/>
      <c r="G44" s="872"/>
      <c r="H44" s="872"/>
      <c r="I44" s="872"/>
      <c r="J44" s="872"/>
      <c r="K44" s="872"/>
      <c r="L44" s="872"/>
      <c r="M44" s="873"/>
      <c r="N44" s="874"/>
      <c r="O44" s="875"/>
      <c r="P44" s="875"/>
      <c r="Q44" s="876"/>
      <c r="R44" s="97"/>
      <c r="S44" s="97"/>
      <c r="T44" s="871" t="s">
        <v>140</v>
      </c>
      <c r="U44" s="872"/>
      <c r="V44" s="872"/>
      <c r="W44" s="872"/>
      <c r="X44" s="872"/>
      <c r="Y44" s="872"/>
      <c r="Z44" s="872"/>
      <c r="AA44" s="872"/>
      <c r="AB44" s="872"/>
      <c r="AC44" s="872"/>
      <c r="AD44" s="872"/>
      <c r="AE44" s="873"/>
      <c r="AF44" s="874"/>
      <c r="AG44" s="875"/>
      <c r="AH44" s="875"/>
      <c r="AI44" s="876"/>
      <c r="AJ44" s="97"/>
      <c r="AK44" s="97"/>
      <c r="AL44" s="871" t="s">
        <v>482</v>
      </c>
      <c r="AM44" s="872"/>
      <c r="AN44" s="872"/>
      <c r="AO44" s="872"/>
      <c r="AP44" s="872"/>
      <c r="AQ44" s="872"/>
      <c r="AR44" s="872"/>
      <c r="AS44" s="872"/>
      <c r="AT44" s="872"/>
      <c r="AU44" s="872"/>
      <c r="AV44" s="872"/>
      <c r="AW44" s="873"/>
      <c r="AX44" s="874"/>
      <c r="AY44" s="875"/>
      <c r="AZ44" s="875"/>
      <c r="BA44" s="876"/>
      <c r="BB44" s="97"/>
      <c r="BC44" s="871" t="s">
        <v>483</v>
      </c>
      <c r="BD44" s="872"/>
      <c r="BE44" s="872"/>
      <c r="BF44" s="872"/>
      <c r="BG44" s="872"/>
      <c r="BH44" s="872"/>
      <c r="BI44" s="872"/>
      <c r="BJ44" s="872"/>
      <c r="BK44" s="872"/>
      <c r="BL44" s="872"/>
      <c r="BM44" s="872"/>
      <c r="BN44" s="873"/>
      <c r="BO44" s="874"/>
      <c r="BP44" s="875"/>
      <c r="BQ44" s="875"/>
      <c r="BR44" s="876"/>
      <c r="BS44" s="97"/>
    </row>
    <row r="45" spans="1:71" ht="13.5">
      <c r="A45" s="97"/>
      <c r="B45" s="871" t="s">
        <v>86</v>
      </c>
      <c r="C45" s="872"/>
      <c r="D45" s="872"/>
      <c r="E45" s="872"/>
      <c r="F45" s="872"/>
      <c r="G45" s="872"/>
      <c r="H45" s="872"/>
      <c r="I45" s="872"/>
      <c r="J45" s="872"/>
      <c r="K45" s="872"/>
      <c r="L45" s="872"/>
      <c r="M45" s="873"/>
      <c r="N45" s="874"/>
      <c r="O45" s="875"/>
      <c r="P45" s="875"/>
      <c r="Q45" s="876"/>
      <c r="R45" s="97"/>
      <c r="S45" s="97"/>
      <c r="T45" s="871" t="s">
        <v>141</v>
      </c>
      <c r="U45" s="872"/>
      <c r="V45" s="872"/>
      <c r="W45" s="872"/>
      <c r="X45" s="872"/>
      <c r="Y45" s="872"/>
      <c r="Z45" s="872"/>
      <c r="AA45" s="872"/>
      <c r="AB45" s="872"/>
      <c r="AC45" s="872"/>
      <c r="AD45" s="872"/>
      <c r="AE45" s="873"/>
      <c r="AF45" s="874"/>
      <c r="AG45" s="875"/>
      <c r="AH45" s="875"/>
      <c r="AI45" s="876"/>
      <c r="AJ45" s="97"/>
      <c r="AK45" s="97"/>
      <c r="AL45" s="889" t="s">
        <v>484</v>
      </c>
      <c r="AM45" s="890"/>
      <c r="AN45" s="890"/>
      <c r="AO45" s="890"/>
      <c r="AP45" s="890"/>
      <c r="AQ45" s="890"/>
      <c r="AR45" s="890"/>
      <c r="AS45" s="890"/>
      <c r="AT45" s="890"/>
      <c r="AU45" s="890"/>
      <c r="AV45" s="890"/>
      <c r="AW45" s="891"/>
      <c r="AX45" s="892"/>
      <c r="AY45" s="893"/>
      <c r="AZ45" s="893"/>
      <c r="BA45" s="894"/>
      <c r="BB45" s="97"/>
      <c r="BC45" s="871" t="s">
        <v>485</v>
      </c>
      <c r="BD45" s="872"/>
      <c r="BE45" s="872"/>
      <c r="BF45" s="872"/>
      <c r="BG45" s="872"/>
      <c r="BH45" s="872"/>
      <c r="BI45" s="872"/>
      <c r="BJ45" s="872"/>
      <c r="BK45" s="872"/>
      <c r="BL45" s="872"/>
      <c r="BM45" s="872"/>
      <c r="BN45" s="873"/>
      <c r="BO45" s="874"/>
      <c r="BP45" s="875"/>
      <c r="BQ45" s="875"/>
      <c r="BR45" s="876"/>
      <c r="BS45" s="97"/>
    </row>
    <row r="46" spans="1:71" ht="13.5">
      <c r="A46" s="97"/>
      <c r="B46" s="871" t="s">
        <v>87</v>
      </c>
      <c r="C46" s="872"/>
      <c r="D46" s="872"/>
      <c r="E46" s="872"/>
      <c r="F46" s="872"/>
      <c r="G46" s="872"/>
      <c r="H46" s="872"/>
      <c r="I46" s="872"/>
      <c r="J46" s="872"/>
      <c r="K46" s="872"/>
      <c r="L46" s="872"/>
      <c r="M46" s="873"/>
      <c r="N46" s="874"/>
      <c r="O46" s="875"/>
      <c r="P46" s="875"/>
      <c r="Q46" s="876"/>
      <c r="R46" s="97"/>
      <c r="S46" s="97"/>
      <c r="T46" s="871" t="s">
        <v>142</v>
      </c>
      <c r="U46" s="872"/>
      <c r="V46" s="872"/>
      <c r="W46" s="872"/>
      <c r="X46" s="872"/>
      <c r="Y46" s="872"/>
      <c r="Z46" s="872"/>
      <c r="AA46" s="872"/>
      <c r="AB46" s="872"/>
      <c r="AC46" s="872"/>
      <c r="AD46" s="872"/>
      <c r="AE46" s="873"/>
      <c r="AF46" s="874"/>
      <c r="AG46" s="875"/>
      <c r="AH46" s="875"/>
      <c r="AI46" s="876"/>
      <c r="AJ46" s="97"/>
      <c r="AK46" s="97"/>
      <c r="AL46" s="871" t="s">
        <v>486</v>
      </c>
      <c r="AM46" s="872"/>
      <c r="AN46" s="872"/>
      <c r="AO46" s="872"/>
      <c r="AP46" s="872"/>
      <c r="AQ46" s="872"/>
      <c r="AR46" s="872"/>
      <c r="AS46" s="872"/>
      <c r="AT46" s="872"/>
      <c r="AU46" s="872"/>
      <c r="AV46" s="872"/>
      <c r="AW46" s="873"/>
      <c r="AX46" s="874"/>
      <c r="AY46" s="875"/>
      <c r="AZ46" s="875"/>
      <c r="BA46" s="876"/>
      <c r="BB46" s="97"/>
      <c r="BC46" s="871" t="s">
        <v>487</v>
      </c>
      <c r="BD46" s="872"/>
      <c r="BE46" s="872"/>
      <c r="BF46" s="872"/>
      <c r="BG46" s="872"/>
      <c r="BH46" s="872"/>
      <c r="BI46" s="872"/>
      <c r="BJ46" s="872"/>
      <c r="BK46" s="872"/>
      <c r="BL46" s="872"/>
      <c r="BM46" s="872"/>
      <c r="BN46" s="873"/>
      <c r="BO46" s="874"/>
      <c r="BP46" s="875"/>
      <c r="BQ46" s="875"/>
      <c r="BR46" s="876"/>
      <c r="BS46" s="97"/>
    </row>
    <row r="47" spans="1:71" ht="13.5">
      <c r="A47" s="97"/>
      <c r="B47" s="871" t="s">
        <v>88</v>
      </c>
      <c r="C47" s="872"/>
      <c r="D47" s="872"/>
      <c r="E47" s="872"/>
      <c r="F47" s="872"/>
      <c r="G47" s="872"/>
      <c r="H47" s="872"/>
      <c r="I47" s="872"/>
      <c r="J47" s="872"/>
      <c r="K47" s="872"/>
      <c r="L47" s="872"/>
      <c r="M47" s="873"/>
      <c r="N47" s="874"/>
      <c r="O47" s="875"/>
      <c r="P47" s="875"/>
      <c r="Q47" s="876"/>
      <c r="R47" s="97"/>
      <c r="S47" s="97"/>
      <c r="T47" s="871" t="s">
        <v>488</v>
      </c>
      <c r="U47" s="872"/>
      <c r="V47" s="872"/>
      <c r="W47" s="872"/>
      <c r="X47" s="872"/>
      <c r="Y47" s="872"/>
      <c r="Z47" s="872"/>
      <c r="AA47" s="872"/>
      <c r="AB47" s="872"/>
      <c r="AC47" s="872"/>
      <c r="AD47" s="872"/>
      <c r="AE47" s="873"/>
      <c r="AF47" s="874"/>
      <c r="AG47" s="875"/>
      <c r="AH47" s="875"/>
      <c r="AI47" s="876"/>
      <c r="AJ47" s="97"/>
      <c r="AK47" s="97"/>
      <c r="AL47" s="871" t="s">
        <v>489</v>
      </c>
      <c r="AM47" s="872"/>
      <c r="AN47" s="872"/>
      <c r="AO47" s="872"/>
      <c r="AP47" s="872"/>
      <c r="AQ47" s="872"/>
      <c r="AR47" s="872"/>
      <c r="AS47" s="872"/>
      <c r="AT47" s="872"/>
      <c r="AU47" s="872"/>
      <c r="AV47" s="872"/>
      <c r="AW47" s="873"/>
      <c r="AX47" s="874"/>
      <c r="AY47" s="875"/>
      <c r="AZ47" s="875"/>
      <c r="BA47" s="876"/>
      <c r="BB47" s="97"/>
      <c r="BC47" s="871" t="s">
        <v>490</v>
      </c>
      <c r="BD47" s="872"/>
      <c r="BE47" s="872"/>
      <c r="BF47" s="872"/>
      <c r="BG47" s="872"/>
      <c r="BH47" s="872"/>
      <c r="BI47" s="872"/>
      <c r="BJ47" s="872"/>
      <c r="BK47" s="872"/>
      <c r="BL47" s="872"/>
      <c r="BM47" s="872"/>
      <c r="BN47" s="873"/>
      <c r="BO47" s="874"/>
      <c r="BP47" s="875"/>
      <c r="BQ47" s="875"/>
      <c r="BR47" s="876"/>
      <c r="BS47" s="97"/>
    </row>
    <row r="48" spans="1:71" ht="13.5">
      <c r="A48" s="97"/>
      <c r="B48" s="871" t="s">
        <v>89</v>
      </c>
      <c r="C48" s="872"/>
      <c r="D48" s="872"/>
      <c r="E48" s="872"/>
      <c r="F48" s="872"/>
      <c r="G48" s="872"/>
      <c r="H48" s="872"/>
      <c r="I48" s="872"/>
      <c r="J48" s="872"/>
      <c r="K48" s="872"/>
      <c r="L48" s="872"/>
      <c r="M48" s="873"/>
      <c r="N48" s="874"/>
      <c r="O48" s="875"/>
      <c r="P48" s="875"/>
      <c r="Q48" s="876"/>
      <c r="R48" s="97"/>
      <c r="S48" s="97"/>
      <c r="T48" s="871" t="s">
        <v>143</v>
      </c>
      <c r="U48" s="872"/>
      <c r="V48" s="872"/>
      <c r="W48" s="872"/>
      <c r="X48" s="872"/>
      <c r="Y48" s="872"/>
      <c r="Z48" s="872"/>
      <c r="AA48" s="872"/>
      <c r="AB48" s="872"/>
      <c r="AC48" s="872"/>
      <c r="AD48" s="872"/>
      <c r="AE48" s="873"/>
      <c r="AF48" s="874"/>
      <c r="AG48" s="875"/>
      <c r="AH48" s="875"/>
      <c r="AI48" s="876"/>
      <c r="AJ48" s="97"/>
      <c r="AK48" s="97"/>
      <c r="AL48" s="871" t="s">
        <v>491</v>
      </c>
      <c r="AM48" s="872"/>
      <c r="AN48" s="872"/>
      <c r="AO48" s="872"/>
      <c r="AP48" s="872"/>
      <c r="AQ48" s="872"/>
      <c r="AR48" s="872"/>
      <c r="AS48" s="872"/>
      <c r="AT48" s="872"/>
      <c r="AU48" s="872"/>
      <c r="AV48" s="872"/>
      <c r="AW48" s="873"/>
      <c r="AX48" s="874"/>
      <c r="AY48" s="875"/>
      <c r="AZ48" s="875"/>
      <c r="BA48" s="876"/>
      <c r="BB48" s="97"/>
      <c r="BC48" s="895" t="s">
        <v>492</v>
      </c>
      <c r="BD48" s="896"/>
      <c r="BE48" s="896"/>
      <c r="BF48" s="896"/>
      <c r="BG48" s="896"/>
      <c r="BH48" s="896"/>
      <c r="BI48" s="896"/>
      <c r="BJ48" s="896"/>
      <c r="BK48" s="896"/>
      <c r="BL48" s="896"/>
      <c r="BM48" s="896"/>
      <c r="BN48" s="897"/>
      <c r="BO48" s="874"/>
      <c r="BP48" s="875"/>
      <c r="BQ48" s="875"/>
      <c r="BR48" s="876"/>
      <c r="BS48" s="97"/>
    </row>
    <row r="49" spans="1:71" ht="13.5">
      <c r="A49" s="97"/>
      <c r="B49" s="871" t="s">
        <v>90</v>
      </c>
      <c r="C49" s="872"/>
      <c r="D49" s="872"/>
      <c r="E49" s="872"/>
      <c r="F49" s="872"/>
      <c r="G49" s="872"/>
      <c r="H49" s="872"/>
      <c r="I49" s="872"/>
      <c r="J49" s="872"/>
      <c r="K49" s="872"/>
      <c r="L49" s="872"/>
      <c r="M49" s="873"/>
      <c r="N49" s="874"/>
      <c r="O49" s="875"/>
      <c r="P49" s="875"/>
      <c r="Q49" s="876"/>
      <c r="R49" s="97"/>
      <c r="S49" s="97"/>
      <c r="T49" s="871" t="s">
        <v>144</v>
      </c>
      <c r="U49" s="872"/>
      <c r="V49" s="872"/>
      <c r="W49" s="872"/>
      <c r="X49" s="872"/>
      <c r="Y49" s="872"/>
      <c r="Z49" s="872"/>
      <c r="AA49" s="872"/>
      <c r="AB49" s="872"/>
      <c r="AC49" s="872"/>
      <c r="AD49" s="872"/>
      <c r="AE49" s="873"/>
      <c r="AF49" s="874"/>
      <c r="AG49" s="875"/>
      <c r="AH49" s="875"/>
      <c r="AI49" s="876"/>
      <c r="AJ49" s="97"/>
      <c r="AK49" s="97"/>
      <c r="AL49" s="871" t="s">
        <v>493</v>
      </c>
      <c r="AM49" s="872"/>
      <c r="AN49" s="872"/>
      <c r="AO49" s="872"/>
      <c r="AP49" s="872"/>
      <c r="AQ49" s="872"/>
      <c r="AR49" s="872"/>
      <c r="AS49" s="872"/>
      <c r="AT49" s="872"/>
      <c r="AU49" s="872"/>
      <c r="AV49" s="872"/>
      <c r="AW49" s="873"/>
      <c r="AX49" s="874"/>
      <c r="AY49" s="875"/>
      <c r="AZ49" s="875"/>
      <c r="BA49" s="876"/>
      <c r="BB49" s="97"/>
      <c r="BC49" s="895" t="s">
        <v>494</v>
      </c>
      <c r="BD49" s="896"/>
      <c r="BE49" s="896"/>
      <c r="BF49" s="896"/>
      <c r="BG49" s="896"/>
      <c r="BH49" s="896"/>
      <c r="BI49" s="896"/>
      <c r="BJ49" s="896"/>
      <c r="BK49" s="896"/>
      <c r="BL49" s="896"/>
      <c r="BM49" s="896"/>
      <c r="BN49" s="897"/>
      <c r="BO49" s="874"/>
      <c r="BP49" s="875"/>
      <c r="BQ49" s="875"/>
      <c r="BR49" s="876"/>
      <c r="BS49" s="97"/>
    </row>
    <row r="50" spans="1:71" ht="13.5">
      <c r="A50" s="97"/>
      <c r="B50" s="871" t="s">
        <v>91</v>
      </c>
      <c r="C50" s="872"/>
      <c r="D50" s="872"/>
      <c r="E50" s="872"/>
      <c r="F50" s="872"/>
      <c r="G50" s="872"/>
      <c r="H50" s="872"/>
      <c r="I50" s="872"/>
      <c r="J50" s="872"/>
      <c r="K50" s="872"/>
      <c r="L50" s="872"/>
      <c r="M50" s="873"/>
      <c r="N50" s="874"/>
      <c r="O50" s="875"/>
      <c r="P50" s="875"/>
      <c r="Q50" s="876"/>
      <c r="R50" s="97"/>
      <c r="S50" s="97"/>
      <c r="T50" s="871" t="s">
        <v>145</v>
      </c>
      <c r="U50" s="872"/>
      <c r="V50" s="872"/>
      <c r="W50" s="872"/>
      <c r="X50" s="872"/>
      <c r="Y50" s="872"/>
      <c r="Z50" s="872"/>
      <c r="AA50" s="872"/>
      <c r="AB50" s="872"/>
      <c r="AC50" s="872"/>
      <c r="AD50" s="872"/>
      <c r="AE50" s="873"/>
      <c r="AF50" s="874"/>
      <c r="AG50" s="875"/>
      <c r="AH50" s="875"/>
      <c r="AI50" s="876"/>
      <c r="AJ50" s="97"/>
      <c r="AK50" s="97"/>
      <c r="AL50" s="871" t="s">
        <v>495</v>
      </c>
      <c r="AM50" s="872"/>
      <c r="AN50" s="872"/>
      <c r="AO50" s="872"/>
      <c r="AP50" s="872"/>
      <c r="AQ50" s="872"/>
      <c r="AR50" s="872"/>
      <c r="AS50" s="872"/>
      <c r="AT50" s="872"/>
      <c r="AU50" s="872"/>
      <c r="AV50" s="872"/>
      <c r="AW50" s="873"/>
      <c r="AX50" s="874"/>
      <c r="AY50" s="875"/>
      <c r="AZ50" s="875"/>
      <c r="BA50" s="876"/>
      <c r="BB50" s="97"/>
      <c r="BC50" s="871" t="s">
        <v>496</v>
      </c>
      <c r="BD50" s="872"/>
      <c r="BE50" s="872"/>
      <c r="BF50" s="872"/>
      <c r="BG50" s="872"/>
      <c r="BH50" s="872"/>
      <c r="BI50" s="872"/>
      <c r="BJ50" s="872"/>
      <c r="BK50" s="872"/>
      <c r="BL50" s="872"/>
      <c r="BM50" s="872"/>
      <c r="BN50" s="873"/>
      <c r="BO50" s="874"/>
      <c r="BP50" s="875"/>
      <c r="BQ50" s="875"/>
      <c r="BR50" s="876"/>
      <c r="BS50" s="97"/>
    </row>
    <row r="51" spans="1:71" ht="13.5">
      <c r="A51" s="97"/>
      <c r="B51" s="877" t="s">
        <v>92</v>
      </c>
      <c r="C51" s="878"/>
      <c r="D51" s="878"/>
      <c r="E51" s="878"/>
      <c r="F51" s="878"/>
      <c r="G51" s="878"/>
      <c r="H51" s="878"/>
      <c r="I51" s="878"/>
      <c r="J51" s="878"/>
      <c r="K51" s="878"/>
      <c r="L51" s="878"/>
      <c r="M51" s="879"/>
      <c r="N51" s="880"/>
      <c r="O51" s="881"/>
      <c r="P51" s="881"/>
      <c r="Q51" s="882"/>
      <c r="R51" s="97"/>
      <c r="S51" s="97"/>
      <c r="T51" s="871" t="s">
        <v>146</v>
      </c>
      <c r="U51" s="872"/>
      <c r="V51" s="872"/>
      <c r="W51" s="872"/>
      <c r="X51" s="872"/>
      <c r="Y51" s="872"/>
      <c r="Z51" s="872"/>
      <c r="AA51" s="872"/>
      <c r="AB51" s="872"/>
      <c r="AC51" s="872"/>
      <c r="AD51" s="872"/>
      <c r="AE51" s="873"/>
      <c r="AF51" s="874"/>
      <c r="AG51" s="875"/>
      <c r="AH51" s="875"/>
      <c r="AI51" s="876"/>
      <c r="AJ51" s="97"/>
      <c r="AK51" s="97"/>
      <c r="AL51" s="871" t="s">
        <v>497</v>
      </c>
      <c r="AM51" s="872"/>
      <c r="AN51" s="872"/>
      <c r="AO51" s="872"/>
      <c r="AP51" s="872"/>
      <c r="AQ51" s="872"/>
      <c r="AR51" s="872"/>
      <c r="AS51" s="872"/>
      <c r="AT51" s="872"/>
      <c r="AU51" s="872"/>
      <c r="AV51" s="872"/>
      <c r="AW51" s="873"/>
      <c r="AX51" s="874"/>
      <c r="AY51" s="875"/>
      <c r="AZ51" s="875"/>
      <c r="BA51" s="876"/>
      <c r="BB51" s="97"/>
      <c r="BC51" s="871" t="s">
        <v>498</v>
      </c>
      <c r="BD51" s="872"/>
      <c r="BE51" s="872"/>
      <c r="BF51" s="872"/>
      <c r="BG51" s="872"/>
      <c r="BH51" s="872"/>
      <c r="BI51" s="872"/>
      <c r="BJ51" s="872"/>
      <c r="BK51" s="872"/>
      <c r="BL51" s="872"/>
      <c r="BM51" s="872"/>
      <c r="BN51" s="873"/>
      <c r="BO51" s="874"/>
      <c r="BP51" s="875"/>
      <c r="BQ51" s="875"/>
      <c r="BR51" s="876"/>
      <c r="BS51" s="97"/>
    </row>
    <row r="52" spans="1:71" ht="13.5">
      <c r="A52" s="97"/>
      <c r="B52" s="871" t="s">
        <v>93</v>
      </c>
      <c r="C52" s="872"/>
      <c r="D52" s="872"/>
      <c r="E52" s="872"/>
      <c r="F52" s="872"/>
      <c r="G52" s="872"/>
      <c r="H52" s="872"/>
      <c r="I52" s="872"/>
      <c r="J52" s="872"/>
      <c r="K52" s="872"/>
      <c r="L52" s="872"/>
      <c r="M52" s="873"/>
      <c r="N52" s="874"/>
      <c r="O52" s="875"/>
      <c r="P52" s="875"/>
      <c r="Q52" s="876"/>
      <c r="R52" s="97"/>
      <c r="S52" s="97"/>
      <c r="T52" s="871" t="s">
        <v>147</v>
      </c>
      <c r="U52" s="872"/>
      <c r="V52" s="872"/>
      <c r="W52" s="872"/>
      <c r="X52" s="872"/>
      <c r="Y52" s="872"/>
      <c r="Z52" s="872"/>
      <c r="AA52" s="872"/>
      <c r="AB52" s="872"/>
      <c r="AC52" s="872"/>
      <c r="AD52" s="872"/>
      <c r="AE52" s="873"/>
      <c r="AF52" s="874"/>
      <c r="AG52" s="875"/>
      <c r="AH52" s="875"/>
      <c r="AI52" s="876"/>
      <c r="AJ52" s="97"/>
      <c r="AK52" s="97"/>
      <c r="AL52" s="871" t="s">
        <v>499</v>
      </c>
      <c r="AM52" s="872"/>
      <c r="AN52" s="872"/>
      <c r="AO52" s="872"/>
      <c r="AP52" s="872"/>
      <c r="AQ52" s="872"/>
      <c r="AR52" s="872"/>
      <c r="AS52" s="872"/>
      <c r="AT52" s="872"/>
      <c r="AU52" s="872"/>
      <c r="AV52" s="872"/>
      <c r="AW52" s="873"/>
      <c r="AX52" s="874"/>
      <c r="AY52" s="875"/>
      <c r="AZ52" s="875"/>
      <c r="BA52" s="876"/>
      <c r="BB52" s="97"/>
      <c r="BC52" s="871" t="s">
        <v>500</v>
      </c>
      <c r="BD52" s="872"/>
      <c r="BE52" s="872"/>
      <c r="BF52" s="872"/>
      <c r="BG52" s="872"/>
      <c r="BH52" s="872"/>
      <c r="BI52" s="872"/>
      <c r="BJ52" s="872"/>
      <c r="BK52" s="872"/>
      <c r="BL52" s="872"/>
      <c r="BM52" s="872"/>
      <c r="BN52" s="873"/>
      <c r="BO52" s="874"/>
      <c r="BP52" s="875"/>
      <c r="BQ52" s="875"/>
      <c r="BR52" s="876"/>
      <c r="BS52" s="97"/>
    </row>
    <row r="53" spans="1:71" ht="13.5">
      <c r="A53" s="97"/>
      <c r="B53" s="871" t="s">
        <v>501</v>
      </c>
      <c r="C53" s="872"/>
      <c r="D53" s="872"/>
      <c r="E53" s="872"/>
      <c r="F53" s="872"/>
      <c r="G53" s="872"/>
      <c r="H53" s="872"/>
      <c r="I53" s="872"/>
      <c r="J53" s="872"/>
      <c r="K53" s="872"/>
      <c r="L53" s="872"/>
      <c r="M53" s="873"/>
      <c r="N53" s="874"/>
      <c r="O53" s="875"/>
      <c r="P53" s="875"/>
      <c r="Q53" s="876"/>
      <c r="R53" s="97"/>
      <c r="S53" s="97"/>
      <c r="T53" s="871" t="s">
        <v>148</v>
      </c>
      <c r="U53" s="872"/>
      <c r="V53" s="872"/>
      <c r="W53" s="872"/>
      <c r="X53" s="872"/>
      <c r="Y53" s="872"/>
      <c r="Z53" s="872"/>
      <c r="AA53" s="872"/>
      <c r="AB53" s="872"/>
      <c r="AC53" s="872"/>
      <c r="AD53" s="872"/>
      <c r="AE53" s="873"/>
      <c r="AF53" s="874"/>
      <c r="AG53" s="875"/>
      <c r="AH53" s="875"/>
      <c r="AI53" s="876"/>
      <c r="AJ53" s="97"/>
      <c r="AK53" s="97"/>
      <c r="AL53" s="889" t="s">
        <v>502</v>
      </c>
      <c r="AM53" s="890"/>
      <c r="AN53" s="890"/>
      <c r="AO53" s="890"/>
      <c r="AP53" s="890"/>
      <c r="AQ53" s="890"/>
      <c r="AR53" s="890"/>
      <c r="AS53" s="890"/>
      <c r="AT53" s="890"/>
      <c r="AU53" s="890"/>
      <c r="AV53" s="890"/>
      <c r="AW53" s="891"/>
      <c r="AX53" s="892"/>
      <c r="AY53" s="893"/>
      <c r="AZ53" s="893"/>
      <c r="BA53" s="894"/>
      <c r="BB53" s="97"/>
      <c r="BC53" s="871" t="s">
        <v>503</v>
      </c>
      <c r="BD53" s="872"/>
      <c r="BE53" s="872"/>
      <c r="BF53" s="872"/>
      <c r="BG53" s="872"/>
      <c r="BH53" s="872"/>
      <c r="BI53" s="872"/>
      <c r="BJ53" s="872"/>
      <c r="BK53" s="872"/>
      <c r="BL53" s="872"/>
      <c r="BM53" s="872"/>
      <c r="BN53" s="873"/>
      <c r="BO53" s="874"/>
      <c r="BP53" s="875"/>
      <c r="BQ53" s="875"/>
      <c r="BR53" s="876"/>
      <c r="BS53" s="97"/>
    </row>
    <row r="54" spans="1:71" ht="13.5">
      <c r="A54" s="97"/>
      <c r="B54" s="871" t="s">
        <v>94</v>
      </c>
      <c r="C54" s="872"/>
      <c r="D54" s="872"/>
      <c r="E54" s="872"/>
      <c r="F54" s="872"/>
      <c r="G54" s="872"/>
      <c r="H54" s="872"/>
      <c r="I54" s="872"/>
      <c r="J54" s="872"/>
      <c r="K54" s="872"/>
      <c r="L54" s="872"/>
      <c r="M54" s="873"/>
      <c r="N54" s="874"/>
      <c r="O54" s="875"/>
      <c r="P54" s="875"/>
      <c r="Q54" s="876"/>
      <c r="R54" s="97"/>
      <c r="S54" s="97"/>
      <c r="T54" s="871" t="s">
        <v>149</v>
      </c>
      <c r="U54" s="872"/>
      <c r="V54" s="872"/>
      <c r="W54" s="872"/>
      <c r="X54" s="872"/>
      <c r="Y54" s="872"/>
      <c r="Z54" s="872"/>
      <c r="AA54" s="872"/>
      <c r="AB54" s="872"/>
      <c r="AC54" s="872"/>
      <c r="AD54" s="872"/>
      <c r="AE54" s="873"/>
      <c r="AF54" s="874"/>
      <c r="AG54" s="875"/>
      <c r="AH54" s="875"/>
      <c r="AI54" s="876"/>
      <c r="AJ54" s="97"/>
      <c r="AK54" s="97"/>
      <c r="AL54" s="883" t="s">
        <v>504</v>
      </c>
      <c r="AM54" s="884"/>
      <c r="AN54" s="884"/>
      <c r="AO54" s="884"/>
      <c r="AP54" s="884"/>
      <c r="AQ54" s="884"/>
      <c r="AR54" s="884"/>
      <c r="AS54" s="884"/>
      <c r="AT54" s="884"/>
      <c r="AU54" s="884"/>
      <c r="AV54" s="884"/>
      <c r="AW54" s="885"/>
      <c r="AX54" s="874"/>
      <c r="AY54" s="875"/>
      <c r="AZ54" s="875"/>
      <c r="BA54" s="876"/>
      <c r="BB54" s="97"/>
      <c r="BC54" s="97"/>
      <c r="BD54" s="97"/>
      <c r="BE54" s="97"/>
      <c r="BF54" s="97"/>
      <c r="BG54" s="97"/>
      <c r="BH54" s="97"/>
      <c r="BI54" s="97"/>
      <c r="BJ54" s="97"/>
      <c r="BK54" s="97"/>
      <c r="BL54" s="97"/>
      <c r="BM54" s="97"/>
      <c r="BN54" s="97"/>
      <c r="BO54" s="97"/>
      <c r="BP54" s="97"/>
      <c r="BQ54" s="97"/>
      <c r="BR54" s="97"/>
      <c r="BS54" s="97"/>
    </row>
    <row r="55" spans="1:71" ht="13.5">
      <c r="A55" s="97"/>
      <c r="B55" s="871" t="s">
        <v>95</v>
      </c>
      <c r="C55" s="872"/>
      <c r="D55" s="872"/>
      <c r="E55" s="872"/>
      <c r="F55" s="872"/>
      <c r="G55" s="872"/>
      <c r="H55" s="872"/>
      <c r="I55" s="872"/>
      <c r="J55" s="872"/>
      <c r="K55" s="872"/>
      <c r="L55" s="872"/>
      <c r="M55" s="873"/>
      <c r="N55" s="874"/>
      <c r="O55" s="875"/>
      <c r="P55" s="875"/>
      <c r="Q55" s="876"/>
      <c r="R55" s="97"/>
      <c r="S55" s="97"/>
      <c r="T55" s="871" t="s">
        <v>505</v>
      </c>
      <c r="U55" s="872"/>
      <c r="V55" s="872"/>
      <c r="W55" s="872"/>
      <c r="X55" s="872"/>
      <c r="Y55" s="872"/>
      <c r="Z55" s="872"/>
      <c r="AA55" s="872"/>
      <c r="AB55" s="872"/>
      <c r="AC55" s="872"/>
      <c r="AD55" s="872"/>
      <c r="AE55" s="873"/>
      <c r="AF55" s="874"/>
      <c r="AG55" s="875"/>
      <c r="AH55" s="875"/>
      <c r="AI55" s="876"/>
      <c r="AJ55" s="97"/>
      <c r="AK55" s="97"/>
      <c r="AL55" s="871" t="s">
        <v>506</v>
      </c>
      <c r="AM55" s="872"/>
      <c r="AN55" s="872"/>
      <c r="AO55" s="872"/>
      <c r="AP55" s="872"/>
      <c r="AQ55" s="872"/>
      <c r="AR55" s="872"/>
      <c r="AS55" s="872"/>
      <c r="AT55" s="872"/>
      <c r="AU55" s="872"/>
      <c r="AV55" s="872"/>
      <c r="AW55" s="873"/>
      <c r="AX55" s="874"/>
      <c r="AY55" s="875"/>
      <c r="AZ55" s="875"/>
      <c r="BA55" s="876"/>
      <c r="BB55" s="97"/>
      <c r="BC55" s="97"/>
      <c r="BD55" s="97"/>
      <c r="BE55" s="97"/>
      <c r="BF55" s="97"/>
      <c r="BG55" s="97"/>
      <c r="BH55" s="97"/>
      <c r="BI55" s="97"/>
      <c r="BJ55" s="97"/>
      <c r="BK55" s="97"/>
      <c r="BL55" s="97"/>
      <c r="BM55" s="97"/>
      <c r="BN55" s="97"/>
      <c r="BO55" s="97"/>
      <c r="BP55" s="97"/>
      <c r="BQ55" s="97"/>
      <c r="BR55" s="97"/>
      <c r="BS55" s="97"/>
    </row>
    <row r="56" spans="1:71" ht="13.5">
      <c r="A56" s="97"/>
      <c r="B56" s="871" t="s">
        <v>96</v>
      </c>
      <c r="C56" s="872"/>
      <c r="D56" s="872"/>
      <c r="E56" s="872"/>
      <c r="F56" s="872"/>
      <c r="G56" s="872"/>
      <c r="H56" s="872"/>
      <c r="I56" s="872"/>
      <c r="J56" s="872"/>
      <c r="K56" s="872"/>
      <c r="L56" s="872"/>
      <c r="M56" s="873"/>
      <c r="N56" s="874"/>
      <c r="O56" s="875"/>
      <c r="P56" s="875"/>
      <c r="Q56" s="876"/>
      <c r="R56" s="97"/>
      <c r="S56" s="97"/>
      <c r="T56" s="871" t="s">
        <v>150</v>
      </c>
      <c r="U56" s="872"/>
      <c r="V56" s="872"/>
      <c r="W56" s="872"/>
      <c r="X56" s="872"/>
      <c r="Y56" s="872"/>
      <c r="Z56" s="872"/>
      <c r="AA56" s="872"/>
      <c r="AB56" s="872"/>
      <c r="AC56" s="872"/>
      <c r="AD56" s="872"/>
      <c r="AE56" s="873"/>
      <c r="AF56" s="874"/>
      <c r="AG56" s="875"/>
      <c r="AH56" s="875"/>
      <c r="AI56" s="876"/>
      <c r="AJ56" s="97"/>
      <c r="AK56" s="97"/>
      <c r="AL56" s="871" t="s">
        <v>507</v>
      </c>
      <c r="AM56" s="872"/>
      <c r="AN56" s="872"/>
      <c r="AO56" s="872"/>
      <c r="AP56" s="872"/>
      <c r="AQ56" s="872"/>
      <c r="AR56" s="872"/>
      <c r="AS56" s="872"/>
      <c r="AT56" s="872"/>
      <c r="AU56" s="872"/>
      <c r="AV56" s="872"/>
      <c r="AW56" s="873"/>
      <c r="AX56" s="874"/>
      <c r="AY56" s="875"/>
      <c r="AZ56" s="875"/>
      <c r="BA56" s="876"/>
      <c r="BB56" s="97"/>
      <c r="BC56" s="97"/>
      <c r="BD56" s="97"/>
      <c r="BE56" s="97"/>
      <c r="BF56" s="97"/>
      <c r="BG56" s="97"/>
      <c r="BH56" s="97"/>
      <c r="BI56" s="97"/>
      <c r="BJ56" s="97"/>
      <c r="BK56" s="97"/>
      <c r="BL56" s="97"/>
      <c r="BM56" s="97"/>
      <c r="BN56" s="97"/>
      <c r="BO56" s="97"/>
      <c r="BP56" s="97"/>
      <c r="BQ56" s="97"/>
      <c r="BR56" s="97"/>
      <c r="BS56" s="97"/>
    </row>
    <row r="57" spans="1:71" ht="13.5">
      <c r="A57" s="97"/>
      <c r="B57" s="871" t="s">
        <v>97</v>
      </c>
      <c r="C57" s="872"/>
      <c r="D57" s="872"/>
      <c r="E57" s="872"/>
      <c r="F57" s="872"/>
      <c r="G57" s="872"/>
      <c r="H57" s="872"/>
      <c r="I57" s="872"/>
      <c r="J57" s="872"/>
      <c r="K57" s="872"/>
      <c r="L57" s="872"/>
      <c r="M57" s="873"/>
      <c r="N57" s="874"/>
      <c r="O57" s="875"/>
      <c r="P57" s="875"/>
      <c r="Q57" s="876"/>
      <c r="R57" s="97"/>
      <c r="S57" s="97"/>
      <c r="T57" s="871" t="s">
        <v>151</v>
      </c>
      <c r="U57" s="872"/>
      <c r="V57" s="872"/>
      <c r="W57" s="872"/>
      <c r="X57" s="872"/>
      <c r="Y57" s="872"/>
      <c r="Z57" s="872"/>
      <c r="AA57" s="872"/>
      <c r="AB57" s="872"/>
      <c r="AC57" s="872"/>
      <c r="AD57" s="872"/>
      <c r="AE57" s="873"/>
      <c r="AF57" s="874"/>
      <c r="AG57" s="875"/>
      <c r="AH57" s="875"/>
      <c r="AI57" s="876"/>
      <c r="AJ57" s="97"/>
      <c r="AK57" s="97"/>
      <c r="AL57" s="871" t="s">
        <v>508</v>
      </c>
      <c r="AM57" s="872"/>
      <c r="AN57" s="872"/>
      <c r="AO57" s="872"/>
      <c r="AP57" s="872"/>
      <c r="AQ57" s="872"/>
      <c r="AR57" s="872"/>
      <c r="AS57" s="872"/>
      <c r="AT57" s="872"/>
      <c r="AU57" s="872"/>
      <c r="AV57" s="872"/>
      <c r="AW57" s="873"/>
      <c r="AX57" s="874"/>
      <c r="AY57" s="875"/>
      <c r="AZ57" s="875"/>
      <c r="BA57" s="876"/>
      <c r="BB57" s="97"/>
      <c r="BC57" s="97"/>
      <c r="BD57" s="97"/>
      <c r="BE57" s="97"/>
      <c r="BF57" s="97"/>
      <c r="BG57" s="97"/>
      <c r="BH57" s="97"/>
      <c r="BI57" s="97"/>
      <c r="BJ57" s="97"/>
      <c r="BK57" s="97"/>
      <c r="BL57" s="97"/>
      <c r="BM57" s="97"/>
      <c r="BN57" s="97"/>
      <c r="BO57" s="97"/>
      <c r="BP57" s="97"/>
      <c r="BQ57" s="97"/>
      <c r="BR57" s="97"/>
      <c r="BS57" s="97"/>
    </row>
    <row r="58" spans="1:71" ht="13.5">
      <c r="A58" s="97"/>
      <c r="B58" s="871" t="s">
        <v>98</v>
      </c>
      <c r="C58" s="872"/>
      <c r="D58" s="872"/>
      <c r="E58" s="872"/>
      <c r="F58" s="872"/>
      <c r="G58" s="872"/>
      <c r="H58" s="872"/>
      <c r="I58" s="872"/>
      <c r="J58" s="872"/>
      <c r="K58" s="872"/>
      <c r="L58" s="872"/>
      <c r="M58" s="873"/>
      <c r="N58" s="874"/>
      <c r="O58" s="875"/>
      <c r="P58" s="875"/>
      <c r="Q58" s="876"/>
      <c r="R58" s="97"/>
      <c r="S58" s="97"/>
      <c r="T58" s="871" t="s">
        <v>152</v>
      </c>
      <c r="U58" s="872"/>
      <c r="V58" s="872"/>
      <c r="W58" s="872"/>
      <c r="X58" s="872"/>
      <c r="Y58" s="872"/>
      <c r="Z58" s="872"/>
      <c r="AA58" s="872"/>
      <c r="AB58" s="872"/>
      <c r="AC58" s="872"/>
      <c r="AD58" s="872"/>
      <c r="AE58" s="873"/>
      <c r="AF58" s="874"/>
      <c r="AG58" s="875"/>
      <c r="AH58" s="875"/>
      <c r="AI58" s="876"/>
      <c r="AJ58" s="97"/>
      <c r="AK58" s="97"/>
      <c r="AL58" s="871" t="s">
        <v>509</v>
      </c>
      <c r="AM58" s="872"/>
      <c r="AN58" s="872"/>
      <c r="AO58" s="872"/>
      <c r="AP58" s="872"/>
      <c r="AQ58" s="872"/>
      <c r="AR58" s="872"/>
      <c r="AS58" s="872"/>
      <c r="AT58" s="872"/>
      <c r="AU58" s="872"/>
      <c r="AV58" s="872"/>
      <c r="AW58" s="873"/>
      <c r="AX58" s="874"/>
      <c r="AY58" s="875"/>
      <c r="AZ58" s="875"/>
      <c r="BA58" s="876"/>
      <c r="BB58" s="97"/>
      <c r="BC58" s="97"/>
      <c r="BD58" s="97"/>
      <c r="BE58" s="97"/>
      <c r="BF58" s="97"/>
      <c r="BG58" s="97"/>
      <c r="BH58" s="97"/>
      <c r="BI58" s="97"/>
      <c r="BJ58" s="97"/>
      <c r="BK58" s="97"/>
      <c r="BL58" s="97"/>
      <c r="BM58" s="97"/>
      <c r="BN58" s="97"/>
      <c r="BO58" s="97"/>
      <c r="BP58" s="97"/>
      <c r="BQ58" s="97"/>
      <c r="BR58" s="97"/>
      <c r="BS58" s="97"/>
    </row>
    <row r="59" spans="1:71" ht="13.5">
      <c r="A59" s="97"/>
      <c r="B59" s="871" t="s">
        <v>99</v>
      </c>
      <c r="C59" s="872"/>
      <c r="D59" s="872"/>
      <c r="E59" s="872"/>
      <c r="F59" s="872"/>
      <c r="G59" s="872"/>
      <c r="H59" s="872"/>
      <c r="I59" s="872"/>
      <c r="J59" s="872"/>
      <c r="K59" s="872"/>
      <c r="L59" s="872"/>
      <c r="M59" s="873"/>
      <c r="N59" s="874"/>
      <c r="O59" s="875"/>
      <c r="P59" s="875"/>
      <c r="Q59" s="876"/>
      <c r="R59" s="97"/>
      <c r="S59" s="97"/>
      <c r="T59" s="871" t="s">
        <v>153</v>
      </c>
      <c r="U59" s="872"/>
      <c r="V59" s="872"/>
      <c r="W59" s="872"/>
      <c r="X59" s="872"/>
      <c r="Y59" s="872"/>
      <c r="Z59" s="872"/>
      <c r="AA59" s="872"/>
      <c r="AB59" s="872"/>
      <c r="AC59" s="872"/>
      <c r="AD59" s="872"/>
      <c r="AE59" s="873"/>
      <c r="AF59" s="874"/>
      <c r="AG59" s="875"/>
      <c r="AH59" s="875"/>
      <c r="AI59" s="876"/>
      <c r="AJ59" s="97"/>
      <c r="AK59" s="97"/>
      <c r="AL59" s="871" t="s">
        <v>510</v>
      </c>
      <c r="AM59" s="872"/>
      <c r="AN59" s="872"/>
      <c r="AO59" s="872"/>
      <c r="AP59" s="872"/>
      <c r="AQ59" s="872"/>
      <c r="AR59" s="872"/>
      <c r="AS59" s="872"/>
      <c r="AT59" s="872"/>
      <c r="AU59" s="872"/>
      <c r="AV59" s="872"/>
      <c r="AW59" s="873"/>
      <c r="AX59" s="874"/>
      <c r="AY59" s="875"/>
      <c r="AZ59" s="875"/>
      <c r="BA59" s="876"/>
      <c r="BB59" s="97"/>
      <c r="BC59" s="97"/>
      <c r="BD59" s="97"/>
      <c r="BE59" s="97"/>
      <c r="BF59" s="97"/>
      <c r="BG59" s="97"/>
      <c r="BH59" s="97"/>
      <c r="BI59" s="97"/>
      <c r="BJ59" s="97"/>
      <c r="BK59" s="97"/>
      <c r="BL59" s="97"/>
      <c r="BM59" s="97"/>
      <c r="BN59" s="97"/>
      <c r="BO59" s="97"/>
      <c r="BP59" s="97"/>
      <c r="BQ59" s="97"/>
      <c r="BR59" s="97"/>
      <c r="BS59" s="97"/>
    </row>
    <row r="60" spans="1:71" ht="13.5">
      <c r="A60" s="97"/>
      <c r="B60" s="871" t="s">
        <v>100</v>
      </c>
      <c r="C60" s="872"/>
      <c r="D60" s="872"/>
      <c r="E60" s="872"/>
      <c r="F60" s="872"/>
      <c r="G60" s="872"/>
      <c r="H60" s="872"/>
      <c r="I60" s="872"/>
      <c r="J60" s="872"/>
      <c r="K60" s="872"/>
      <c r="L60" s="872"/>
      <c r="M60" s="873"/>
      <c r="N60" s="874"/>
      <c r="O60" s="875"/>
      <c r="P60" s="875"/>
      <c r="Q60" s="876"/>
      <c r="R60" s="97"/>
      <c r="S60" s="97"/>
      <c r="T60" s="871" t="s">
        <v>154</v>
      </c>
      <c r="U60" s="872"/>
      <c r="V60" s="872"/>
      <c r="W60" s="872"/>
      <c r="X60" s="872"/>
      <c r="Y60" s="872"/>
      <c r="Z60" s="872"/>
      <c r="AA60" s="872"/>
      <c r="AB60" s="872"/>
      <c r="AC60" s="872"/>
      <c r="AD60" s="872"/>
      <c r="AE60" s="873"/>
      <c r="AF60" s="874"/>
      <c r="AG60" s="875"/>
      <c r="AH60" s="875"/>
      <c r="AI60" s="876"/>
      <c r="AJ60" s="97"/>
      <c r="AK60" s="97"/>
      <c r="AL60" s="871" t="s">
        <v>511</v>
      </c>
      <c r="AM60" s="872"/>
      <c r="AN60" s="872"/>
      <c r="AO60" s="872"/>
      <c r="AP60" s="872"/>
      <c r="AQ60" s="872"/>
      <c r="AR60" s="872"/>
      <c r="AS60" s="872"/>
      <c r="AT60" s="872"/>
      <c r="AU60" s="872"/>
      <c r="AV60" s="872"/>
      <c r="AW60" s="873"/>
      <c r="AX60" s="874"/>
      <c r="AY60" s="875"/>
      <c r="AZ60" s="875"/>
      <c r="BA60" s="876"/>
      <c r="BB60" s="97"/>
      <c r="BC60" s="97"/>
      <c r="BD60" s="97"/>
      <c r="BE60" s="97"/>
      <c r="BF60" s="97"/>
      <c r="BG60" s="97"/>
      <c r="BH60" s="97"/>
      <c r="BI60" s="97"/>
      <c r="BJ60" s="97"/>
      <c r="BK60" s="97"/>
      <c r="BL60" s="97"/>
      <c r="BM60" s="97"/>
      <c r="BN60" s="97"/>
      <c r="BO60" s="97"/>
      <c r="BP60" s="97"/>
      <c r="BQ60" s="97"/>
      <c r="BR60" s="97"/>
      <c r="BS60" s="97"/>
    </row>
    <row r="61" spans="1:71" ht="13.5">
      <c r="A61" s="97"/>
      <c r="B61" s="871" t="s">
        <v>101</v>
      </c>
      <c r="C61" s="872"/>
      <c r="D61" s="872"/>
      <c r="E61" s="872"/>
      <c r="F61" s="872"/>
      <c r="G61" s="872"/>
      <c r="H61" s="872"/>
      <c r="I61" s="872"/>
      <c r="J61" s="872"/>
      <c r="K61" s="872"/>
      <c r="L61" s="872"/>
      <c r="M61" s="873"/>
      <c r="N61" s="874"/>
      <c r="O61" s="875"/>
      <c r="P61" s="875"/>
      <c r="Q61" s="876"/>
      <c r="R61" s="97"/>
      <c r="S61" s="97"/>
      <c r="T61" s="871" t="s">
        <v>155</v>
      </c>
      <c r="U61" s="872"/>
      <c r="V61" s="872"/>
      <c r="W61" s="872"/>
      <c r="X61" s="872"/>
      <c r="Y61" s="872"/>
      <c r="Z61" s="872"/>
      <c r="AA61" s="872"/>
      <c r="AB61" s="872"/>
      <c r="AC61" s="872"/>
      <c r="AD61" s="872"/>
      <c r="AE61" s="873"/>
      <c r="AF61" s="874"/>
      <c r="AG61" s="875"/>
      <c r="AH61" s="875"/>
      <c r="AI61" s="876"/>
      <c r="AJ61" s="97"/>
      <c r="AK61" s="97"/>
      <c r="AL61" s="889" t="s">
        <v>512</v>
      </c>
      <c r="AM61" s="890"/>
      <c r="AN61" s="890"/>
      <c r="AO61" s="890"/>
      <c r="AP61" s="890"/>
      <c r="AQ61" s="890"/>
      <c r="AR61" s="890"/>
      <c r="AS61" s="890"/>
      <c r="AT61" s="890"/>
      <c r="AU61" s="890"/>
      <c r="AV61" s="890"/>
      <c r="AW61" s="891"/>
      <c r="AX61" s="892"/>
      <c r="AY61" s="893"/>
      <c r="AZ61" s="893"/>
      <c r="BA61" s="894"/>
      <c r="BB61" s="97"/>
      <c r="BC61" s="97"/>
      <c r="BD61" s="97"/>
      <c r="BE61" s="97"/>
      <c r="BF61" s="97"/>
      <c r="BG61" s="97"/>
      <c r="BH61" s="97"/>
      <c r="BI61" s="97"/>
      <c r="BJ61" s="97"/>
      <c r="BK61" s="97"/>
      <c r="BL61" s="97"/>
      <c r="BM61" s="97"/>
      <c r="BN61" s="97"/>
      <c r="BO61" s="97"/>
      <c r="BP61" s="97"/>
      <c r="BQ61" s="97"/>
      <c r="BR61" s="97"/>
      <c r="BS61" s="97"/>
    </row>
    <row r="62" spans="1:71" ht="13.5">
      <c r="A62" s="97"/>
      <c r="B62" s="877" t="s">
        <v>513</v>
      </c>
      <c r="C62" s="878"/>
      <c r="D62" s="878"/>
      <c r="E62" s="878"/>
      <c r="F62" s="878"/>
      <c r="G62" s="878"/>
      <c r="H62" s="878"/>
      <c r="I62" s="878"/>
      <c r="J62" s="878"/>
      <c r="K62" s="878"/>
      <c r="L62" s="878"/>
      <c r="M62" s="879"/>
      <c r="N62" s="880"/>
      <c r="O62" s="881"/>
      <c r="P62" s="881"/>
      <c r="Q62" s="882"/>
      <c r="R62" s="97"/>
      <c r="S62" s="97"/>
      <c r="T62" s="871" t="s">
        <v>156</v>
      </c>
      <c r="U62" s="872"/>
      <c r="V62" s="872"/>
      <c r="W62" s="872"/>
      <c r="X62" s="872"/>
      <c r="Y62" s="872"/>
      <c r="Z62" s="872"/>
      <c r="AA62" s="872"/>
      <c r="AB62" s="872"/>
      <c r="AC62" s="872"/>
      <c r="AD62" s="872"/>
      <c r="AE62" s="873"/>
      <c r="AF62" s="874"/>
      <c r="AG62" s="875"/>
      <c r="AH62" s="875"/>
      <c r="AI62" s="876"/>
      <c r="AJ62" s="97"/>
      <c r="AK62" s="97"/>
      <c r="AL62" s="871" t="s">
        <v>514</v>
      </c>
      <c r="AM62" s="872"/>
      <c r="AN62" s="872"/>
      <c r="AO62" s="872"/>
      <c r="AP62" s="872"/>
      <c r="AQ62" s="872"/>
      <c r="AR62" s="872"/>
      <c r="AS62" s="872"/>
      <c r="AT62" s="872"/>
      <c r="AU62" s="872"/>
      <c r="AV62" s="872"/>
      <c r="AW62" s="873"/>
      <c r="AX62" s="874"/>
      <c r="AY62" s="875"/>
      <c r="AZ62" s="875"/>
      <c r="BA62" s="876"/>
      <c r="BB62" s="97"/>
      <c r="BC62" s="97"/>
      <c r="BD62" s="97"/>
      <c r="BE62" s="97"/>
      <c r="BF62" s="97"/>
      <c r="BG62" s="97"/>
      <c r="BH62" s="97"/>
      <c r="BI62" s="97"/>
      <c r="BJ62" s="97"/>
      <c r="BK62" s="97"/>
      <c r="BL62" s="97"/>
      <c r="BM62" s="97"/>
      <c r="BN62" s="97"/>
      <c r="BO62" s="97"/>
      <c r="BP62" s="97"/>
      <c r="BQ62" s="97"/>
      <c r="BR62" s="97"/>
      <c r="BS62" s="97"/>
    </row>
    <row r="63" spans="1:71" ht="13.5">
      <c r="A63" s="97"/>
      <c r="B63" s="871" t="s">
        <v>515</v>
      </c>
      <c r="C63" s="872"/>
      <c r="D63" s="872"/>
      <c r="E63" s="872"/>
      <c r="F63" s="872"/>
      <c r="G63" s="872"/>
      <c r="H63" s="872"/>
      <c r="I63" s="872"/>
      <c r="J63" s="872"/>
      <c r="K63" s="872"/>
      <c r="L63" s="872"/>
      <c r="M63" s="873"/>
      <c r="N63" s="874"/>
      <c r="O63" s="875"/>
      <c r="P63" s="875"/>
      <c r="Q63" s="876"/>
      <c r="R63" s="97"/>
      <c r="S63" s="97"/>
      <c r="T63" s="871" t="s">
        <v>157</v>
      </c>
      <c r="U63" s="872"/>
      <c r="V63" s="872"/>
      <c r="W63" s="872"/>
      <c r="X63" s="872"/>
      <c r="Y63" s="872"/>
      <c r="Z63" s="872"/>
      <c r="AA63" s="872"/>
      <c r="AB63" s="872"/>
      <c r="AC63" s="872"/>
      <c r="AD63" s="872"/>
      <c r="AE63" s="873"/>
      <c r="AF63" s="874"/>
      <c r="AG63" s="875"/>
      <c r="AH63" s="875"/>
      <c r="AI63" s="876"/>
      <c r="AJ63" s="97"/>
      <c r="AK63" s="97"/>
      <c r="AL63" s="871" t="s">
        <v>516</v>
      </c>
      <c r="AM63" s="872"/>
      <c r="AN63" s="872"/>
      <c r="AO63" s="872"/>
      <c r="AP63" s="872"/>
      <c r="AQ63" s="872"/>
      <c r="AR63" s="872"/>
      <c r="AS63" s="872"/>
      <c r="AT63" s="872"/>
      <c r="AU63" s="872"/>
      <c r="AV63" s="872"/>
      <c r="AW63" s="873"/>
      <c r="AX63" s="874"/>
      <c r="AY63" s="875"/>
      <c r="AZ63" s="875"/>
      <c r="BA63" s="876"/>
      <c r="BB63" s="97"/>
      <c r="BC63" s="97"/>
      <c r="BD63" s="97"/>
      <c r="BE63" s="97"/>
      <c r="BF63" s="97"/>
      <c r="BG63" s="97"/>
      <c r="BH63" s="97"/>
      <c r="BI63" s="97"/>
      <c r="BJ63" s="97"/>
      <c r="BK63" s="97"/>
      <c r="BL63" s="97"/>
      <c r="BM63" s="97"/>
      <c r="BN63" s="97"/>
      <c r="BO63" s="97"/>
      <c r="BP63" s="97"/>
      <c r="BQ63" s="97"/>
      <c r="BR63" s="97"/>
      <c r="BS63" s="97"/>
    </row>
    <row r="64" spans="1:71" ht="13.5">
      <c r="A64" s="97"/>
      <c r="B64" s="871" t="s">
        <v>102</v>
      </c>
      <c r="C64" s="872"/>
      <c r="D64" s="872"/>
      <c r="E64" s="872"/>
      <c r="F64" s="872"/>
      <c r="G64" s="872"/>
      <c r="H64" s="872"/>
      <c r="I64" s="872"/>
      <c r="J64" s="872"/>
      <c r="K64" s="872"/>
      <c r="L64" s="872"/>
      <c r="M64" s="873"/>
      <c r="N64" s="874"/>
      <c r="O64" s="875"/>
      <c r="P64" s="875"/>
      <c r="Q64" s="876"/>
      <c r="R64" s="97"/>
      <c r="S64" s="97"/>
      <c r="T64" s="871" t="s">
        <v>158</v>
      </c>
      <c r="U64" s="872"/>
      <c r="V64" s="872"/>
      <c r="W64" s="872"/>
      <c r="X64" s="872"/>
      <c r="Y64" s="872"/>
      <c r="Z64" s="872"/>
      <c r="AA64" s="872"/>
      <c r="AB64" s="872"/>
      <c r="AC64" s="872"/>
      <c r="AD64" s="872"/>
      <c r="AE64" s="873"/>
      <c r="AF64" s="874"/>
      <c r="AG64" s="875"/>
      <c r="AH64" s="875"/>
      <c r="AI64" s="876"/>
      <c r="AJ64" s="97"/>
      <c r="AK64" s="97"/>
      <c r="AL64" s="871" t="s">
        <v>517</v>
      </c>
      <c r="AM64" s="872"/>
      <c r="AN64" s="872"/>
      <c r="AO64" s="872"/>
      <c r="AP64" s="872"/>
      <c r="AQ64" s="872"/>
      <c r="AR64" s="872"/>
      <c r="AS64" s="872"/>
      <c r="AT64" s="872"/>
      <c r="AU64" s="872"/>
      <c r="AV64" s="872"/>
      <c r="AW64" s="873"/>
      <c r="AX64" s="874"/>
      <c r="AY64" s="875"/>
      <c r="AZ64" s="875"/>
      <c r="BA64" s="876"/>
      <c r="BB64" s="97"/>
      <c r="BC64" s="97"/>
      <c r="BD64" s="97"/>
      <c r="BE64" s="97"/>
      <c r="BF64" s="97"/>
      <c r="BG64" s="97"/>
      <c r="BH64" s="97"/>
      <c r="BI64" s="97"/>
      <c r="BJ64" s="97"/>
      <c r="BK64" s="97"/>
      <c r="BL64" s="97"/>
      <c r="BM64" s="97"/>
      <c r="BN64" s="97"/>
      <c r="BO64" s="97"/>
      <c r="BP64" s="97"/>
      <c r="BQ64" s="97"/>
      <c r="BR64" s="97"/>
      <c r="BS64" s="97"/>
    </row>
    <row r="65" spans="1:71" ht="13.5">
      <c r="A65" s="97"/>
      <c r="B65" s="871" t="s">
        <v>103</v>
      </c>
      <c r="C65" s="872"/>
      <c r="D65" s="872"/>
      <c r="E65" s="872"/>
      <c r="F65" s="872"/>
      <c r="G65" s="872"/>
      <c r="H65" s="872"/>
      <c r="I65" s="872"/>
      <c r="J65" s="872"/>
      <c r="K65" s="872"/>
      <c r="L65" s="872"/>
      <c r="M65" s="873"/>
      <c r="N65" s="874"/>
      <c r="O65" s="875"/>
      <c r="P65" s="875"/>
      <c r="Q65" s="876"/>
      <c r="R65" s="97"/>
      <c r="S65" s="97"/>
      <c r="T65" s="877" t="s">
        <v>159</v>
      </c>
      <c r="U65" s="878"/>
      <c r="V65" s="878"/>
      <c r="W65" s="878"/>
      <c r="X65" s="878"/>
      <c r="Y65" s="878"/>
      <c r="Z65" s="878"/>
      <c r="AA65" s="878"/>
      <c r="AB65" s="878"/>
      <c r="AC65" s="878"/>
      <c r="AD65" s="878"/>
      <c r="AE65" s="879"/>
      <c r="AF65" s="886"/>
      <c r="AG65" s="887"/>
      <c r="AH65" s="887"/>
      <c r="AI65" s="888"/>
      <c r="AJ65" s="97"/>
      <c r="AK65" s="97"/>
      <c r="AL65" s="871" t="s">
        <v>518</v>
      </c>
      <c r="AM65" s="872"/>
      <c r="AN65" s="872"/>
      <c r="AO65" s="872"/>
      <c r="AP65" s="872"/>
      <c r="AQ65" s="872"/>
      <c r="AR65" s="872"/>
      <c r="AS65" s="872"/>
      <c r="AT65" s="872"/>
      <c r="AU65" s="872"/>
      <c r="AV65" s="872"/>
      <c r="AW65" s="873"/>
      <c r="AX65" s="874"/>
      <c r="AY65" s="875"/>
      <c r="AZ65" s="875"/>
      <c r="BA65" s="876"/>
      <c r="BB65" s="97"/>
      <c r="BC65" s="97"/>
      <c r="BD65" s="97"/>
      <c r="BE65" s="97"/>
      <c r="BF65" s="97"/>
      <c r="BG65" s="97"/>
      <c r="BH65" s="97"/>
      <c r="BI65" s="97"/>
      <c r="BJ65" s="97"/>
      <c r="BK65" s="97"/>
      <c r="BL65" s="97"/>
      <c r="BM65" s="97"/>
      <c r="BN65" s="97"/>
      <c r="BO65" s="97"/>
      <c r="BP65" s="97"/>
      <c r="BQ65" s="97"/>
      <c r="BR65" s="97"/>
      <c r="BS65" s="97"/>
    </row>
    <row r="66" spans="1:71" ht="13.5">
      <c r="A66" s="97"/>
      <c r="B66" s="871" t="s">
        <v>104</v>
      </c>
      <c r="C66" s="872"/>
      <c r="D66" s="872"/>
      <c r="E66" s="872"/>
      <c r="F66" s="872"/>
      <c r="G66" s="872"/>
      <c r="H66" s="872"/>
      <c r="I66" s="872"/>
      <c r="J66" s="872"/>
      <c r="K66" s="872"/>
      <c r="L66" s="872"/>
      <c r="M66" s="873"/>
      <c r="N66" s="874"/>
      <c r="O66" s="875"/>
      <c r="P66" s="875"/>
      <c r="Q66" s="876"/>
      <c r="R66" s="97"/>
      <c r="S66" s="97"/>
      <c r="T66" s="883" t="s">
        <v>160</v>
      </c>
      <c r="U66" s="884"/>
      <c r="V66" s="884"/>
      <c r="W66" s="884"/>
      <c r="X66" s="884"/>
      <c r="Y66" s="884"/>
      <c r="Z66" s="884"/>
      <c r="AA66" s="884"/>
      <c r="AB66" s="884"/>
      <c r="AC66" s="884"/>
      <c r="AD66" s="884"/>
      <c r="AE66" s="885"/>
      <c r="AF66" s="874"/>
      <c r="AG66" s="875"/>
      <c r="AH66" s="875"/>
      <c r="AI66" s="876"/>
      <c r="AJ66" s="97"/>
      <c r="AK66" s="97"/>
      <c r="AL66" s="871" t="s">
        <v>519</v>
      </c>
      <c r="AM66" s="872"/>
      <c r="AN66" s="872"/>
      <c r="AO66" s="872"/>
      <c r="AP66" s="872"/>
      <c r="AQ66" s="872"/>
      <c r="AR66" s="872"/>
      <c r="AS66" s="872"/>
      <c r="AT66" s="872"/>
      <c r="AU66" s="872"/>
      <c r="AV66" s="872"/>
      <c r="AW66" s="873"/>
      <c r="AX66" s="874"/>
      <c r="AY66" s="875"/>
      <c r="AZ66" s="875"/>
      <c r="BA66" s="876"/>
      <c r="BB66" s="97"/>
      <c r="BC66" s="97"/>
      <c r="BD66" s="97"/>
      <c r="BE66" s="97"/>
      <c r="BF66" s="97"/>
      <c r="BG66" s="97"/>
      <c r="BH66" s="97"/>
      <c r="BI66" s="97"/>
      <c r="BJ66" s="97"/>
      <c r="BK66" s="97"/>
      <c r="BL66" s="97"/>
      <c r="BM66" s="97"/>
      <c r="BN66" s="97"/>
      <c r="BO66" s="97"/>
      <c r="BP66" s="97"/>
      <c r="BQ66" s="97"/>
      <c r="BR66" s="97"/>
      <c r="BS66" s="97"/>
    </row>
    <row r="67" spans="1:71" ht="13.5">
      <c r="A67" s="97"/>
      <c r="B67" s="871" t="s">
        <v>520</v>
      </c>
      <c r="C67" s="872"/>
      <c r="D67" s="872"/>
      <c r="E67" s="872"/>
      <c r="F67" s="872"/>
      <c r="G67" s="872"/>
      <c r="H67" s="872"/>
      <c r="I67" s="872"/>
      <c r="J67" s="872"/>
      <c r="K67" s="872"/>
      <c r="L67" s="872"/>
      <c r="M67" s="873"/>
      <c r="N67" s="874"/>
      <c r="O67" s="875"/>
      <c r="P67" s="875"/>
      <c r="Q67" s="876"/>
      <c r="R67" s="97"/>
      <c r="S67" s="97"/>
      <c r="T67" s="871" t="s">
        <v>161</v>
      </c>
      <c r="U67" s="872"/>
      <c r="V67" s="872"/>
      <c r="W67" s="872"/>
      <c r="X67" s="872"/>
      <c r="Y67" s="872"/>
      <c r="Z67" s="872"/>
      <c r="AA67" s="872"/>
      <c r="AB67" s="872"/>
      <c r="AC67" s="872"/>
      <c r="AD67" s="872"/>
      <c r="AE67" s="873"/>
      <c r="AF67" s="874"/>
      <c r="AG67" s="875"/>
      <c r="AH67" s="875"/>
      <c r="AI67" s="876"/>
      <c r="AJ67" s="97"/>
      <c r="AK67" s="97"/>
      <c r="AL67" s="871" t="s">
        <v>521</v>
      </c>
      <c r="AM67" s="872"/>
      <c r="AN67" s="872"/>
      <c r="AO67" s="872"/>
      <c r="AP67" s="872"/>
      <c r="AQ67" s="872"/>
      <c r="AR67" s="872"/>
      <c r="AS67" s="872"/>
      <c r="AT67" s="872"/>
      <c r="AU67" s="872"/>
      <c r="AV67" s="872"/>
      <c r="AW67" s="873"/>
      <c r="AX67" s="874"/>
      <c r="AY67" s="875"/>
      <c r="AZ67" s="875"/>
      <c r="BA67" s="876"/>
      <c r="BB67" s="97"/>
      <c r="BC67" s="97"/>
      <c r="BD67" s="97"/>
      <c r="BE67" s="97"/>
      <c r="BF67" s="97"/>
      <c r="BG67" s="97"/>
      <c r="BH67" s="97"/>
      <c r="BI67" s="97"/>
      <c r="BJ67" s="97"/>
      <c r="BK67" s="97"/>
      <c r="BL67" s="97"/>
      <c r="BM67" s="97"/>
      <c r="BN67" s="97"/>
      <c r="BO67" s="97"/>
      <c r="BP67" s="97"/>
      <c r="BQ67" s="97"/>
      <c r="BR67" s="97"/>
      <c r="BS67" s="97"/>
    </row>
    <row r="68" spans="1:71" ht="13.5">
      <c r="A68" s="97"/>
      <c r="B68" s="871" t="s">
        <v>522</v>
      </c>
      <c r="C68" s="872"/>
      <c r="D68" s="872"/>
      <c r="E68" s="872"/>
      <c r="F68" s="872"/>
      <c r="G68" s="872"/>
      <c r="H68" s="872"/>
      <c r="I68" s="872"/>
      <c r="J68" s="872"/>
      <c r="K68" s="872"/>
      <c r="L68" s="872"/>
      <c r="M68" s="873"/>
      <c r="N68" s="874"/>
      <c r="O68" s="875"/>
      <c r="P68" s="875"/>
      <c r="Q68" s="876"/>
      <c r="R68" s="97"/>
      <c r="S68" s="97"/>
      <c r="T68" s="871" t="s">
        <v>162</v>
      </c>
      <c r="U68" s="872"/>
      <c r="V68" s="872"/>
      <c r="W68" s="872"/>
      <c r="X68" s="872"/>
      <c r="Y68" s="872"/>
      <c r="Z68" s="872"/>
      <c r="AA68" s="872"/>
      <c r="AB68" s="872"/>
      <c r="AC68" s="872"/>
      <c r="AD68" s="872"/>
      <c r="AE68" s="873"/>
      <c r="AF68" s="874"/>
      <c r="AG68" s="875"/>
      <c r="AH68" s="875"/>
      <c r="AI68" s="876"/>
      <c r="AJ68" s="97"/>
      <c r="AK68" s="97"/>
      <c r="AL68" s="871" t="s">
        <v>523</v>
      </c>
      <c r="AM68" s="872"/>
      <c r="AN68" s="872"/>
      <c r="AO68" s="872"/>
      <c r="AP68" s="872"/>
      <c r="AQ68" s="872"/>
      <c r="AR68" s="872"/>
      <c r="AS68" s="872"/>
      <c r="AT68" s="872"/>
      <c r="AU68" s="872"/>
      <c r="AV68" s="872"/>
      <c r="AW68" s="873"/>
      <c r="AX68" s="874"/>
      <c r="AY68" s="875"/>
      <c r="AZ68" s="875"/>
      <c r="BA68" s="876"/>
      <c r="BB68" s="97"/>
      <c r="BC68" s="97"/>
      <c r="BD68" s="97"/>
      <c r="BE68" s="97"/>
      <c r="BF68" s="97"/>
      <c r="BG68" s="97"/>
      <c r="BH68" s="97"/>
      <c r="BI68" s="97"/>
      <c r="BJ68" s="97"/>
      <c r="BK68" s="97"/>
      <c r="BL68" s="97"/>
      <c r="BM68" s="97"/>
      <c r="BN68" s="97"/>
      <c r="BO68" s="97"/>
      <c r="BP68" s="97"/>
      <c r="BQ68" s="97"/>
      <c r="BR68" s="97"/>
      <c r="BS68" s="97"/>
    </row>
    <row r="69" spans="1:71" ht="13.5">
      <c r="A69" s="97"/>
      <c r="B69" s="877" t="s">
        <v>524</v>
      </c>
      <c r="C69" s="878"/>
      <c r="D69" s="878"/>
      <c r="E69" s="878"/>
      <c r="F69" s="878"/>
      <c r="G69" s="878"/>
      <c r="H69" s="878"/>
      <c r="I69" s="878"/>
      <c r="J69" s="878"/>
      <c r="K69" s="878"/>
      <c r="L69" s="878"/>
      <c r="M69" s="879"/>
      <c r="N69" s="880"/>
      <c r="O69" s="881"/>
      <c r="P69" s="881"/>
      <c r="Q69" s="882"/>
      <c r="R69" s="97"/>
      <c r="S69" s="97"/>
      <c r="T69" s="871" t="s">
        <v>163</v>
      </c>
      <c r="U69" s="872"/>
      <c r="V69" s="872"/>
      <c r="W69" s="872"/>
      <c r="X69" s="872"/>
      <c r="Y69" s="872"/>
      <c r="Z69" s="872"/>
      <c r="AA69" s="872"/>
      <c r="AB69" s="872"/>
      <c r="AC69" s="872"/>
      <c r="AD69" s="872"/>
      <c r="AE69" s="873"/>
      <c r="AF69" s="874"/>
      <c r="AG69" s="875"/>
      <c r="AH69" s="875"/>
      <c r="AI69" s="876"/>
      <c r="AJ69" s="97"/>
      <c r="AK69" s="97"/>
      <c r="AL69" s="871" t="s">
        <v>525</v>
      </c>
      <c r="AM69" s="872"/>
      <c r="AN69" s="872"/>
      <c r="AO69" s="872"/>
      <c r="AP69" s="872"/>
      <c r="AQ69" s="872"/>
      <c r="AR69" s="872"/>
      <c r="AS69" s="872"/>
      <c r="AT69" s="872"/>
      <c r="AU69" s="872"/>
      <c r="AV69" s="872"/>
      <c r="AW69" s="873"/>
      <c r="AX69" s="874"/>
      <c r="AY69" s="875"/>
      <c r="AZ69" s="875"/>
      <c r="BA69" s="876"/>
      <c r="BB69" s="97"/>
      <c r="BC69" s="97"/>
      <c r="BD69" s="97"/>
      <c r="BE69" s="97"/>
      <c r="BF69" s="97"/>
      <c r="BG69" s="97"/>
      <c r="BH69" s="97"/>
      <c r="BI69" s="97"/>
      <c r="BJ69" s="97"/>
      <c r="BK69" s="97"/>
      <c r="BL69" s="97"/>
      <c r="BM69" s="97"/>
      <c r="BN69" s="97"/>
      <c r="BO69" s="97"/>
      <c r="BP69" s="97"/>
      <c r="BQ69" s="97"/>
      <c r="BR69" s="97"/>
      <c r="BS69" s="97"/>
    </row>
    <row r="70" spans="1:71" ht="13.5">
      <c r="A70" s="97"/>
      <c r="B70" s="871" t="s">
        <v>526</v>
      </c>
      <c r="C70" s="872"/>
      <c r="D70" s="872"/>
      <c r="E70" s="872"/>
      <c r="F70" s="872"/>
      <c r="G70" s="872"/>
      <c r="H70" s="872"/>
      <c r="I70" s="872"/>
      <c r="J70" s="872"/>
      <c r="K70" s="872"/>
      <c r="L70" s="872"/>
      <c r="M70" s="873"/>
      <c r="N70" s="874"/>
      <c r="O70" s="875"/>
      <c r="P70" s="875"/>
      <c r="Q70" s="876"/>
      <c r="R70" s="97"/>
      <c r="S70" s="97"/>
      <c r="T70" s="871" t="s">
        <v>164</v>
      </c>
      <c r="U70" s="872"/>
      <c r="V70" s="872"/>
      <c r="W70" s="872"/>
      <c r="X70" s="872"/>
      <c r="Y70" s="872"/>
      <c r="Z70" s="872"/>
      <c r="AA70" s="872"/>
      <c r="AB70" s="872"/>
      <c r="AC70" s="872"/>
      <c r="AD70" s="872"/>
      <c r="AE70" s="873"/>
      <c r="AF70" s="874"/>
      <c r="AG70" s="875"/>
      <c r="AH70" s="875"/>
      <c r="AI70" s="876"/>
      <c r="AJ70" s="97"/>
      <c r="AK70" s="97"/>
      <c r="AL70" s="871" t="s">
        <v>527</v>
      </c>
      <c r="AM70" s="872"/>
      <c r="AN70" s="872"/>
      <c r="AO70" s="872"/>
      <c r="AP70" s="872"/>
      <c r="AQ70" s="872"/>
      <c r="AR70" s="872"/>
      <c r="AS70" s="872"/>
      <c r="AT70" s="872"/>
      <c r="AU70" s="872"/>
      <c r="AV70" s="872"/>
      <c r="AW70" s="873"/>
      <c r="AX70" s="874"/>
      <c r="AY70" s="875"/>
      <c r="AZ70" s="875"/>
      <c r="BA70" s="876"/>
      <c r="BB70" s="97"/>
      <c r="BC70" s="97"/>
      <c r="BD70" s="97"/>
      <c r="BE70" s="97"/>
      <c r="BF70" s="97"/>
      <c r="BG70" s="97"/>
      <c r="BH70" s="97"/>
      <c r="BI70" s="97"/>
      <c r="BJ70" s="97"/>
      <c r="BK70" s="97"/>
      <c r="BL70" s="97"/>
      <c r="BM70" s="97"/>
      <c r="BN70" s="97"/>
      <c r="BO70" s="97"/>
      <c r="BP70" s="97"/>
      <c r="BQ70" s="97"/>
      <c r="BR70" s="97"/>
      <c r="BS70" s="97"/>
    </row>
    <row r="71" spans="1:71" ht="13.5">
      <c r="A71" s="97"/>
      <c r="B71" s="871" t="s">
        <v>105</v>
      </c>
      <c r="C71" s="872"/>
      <c r="D71" s="872"/>
      <c r="E71" s="872"/>
      <c r="F71" s="872"/>
      <c r="G71" s="872"/>
      <c r="H71" s="872"/>
      <c r="I71" s="872"/>
      <c r="J71" s="872"/>
      <c r="K71" s="872"/>
      <c r="L71" s="872"/>
      <c r="M71" s="873"/>
      <c r="N71" s="874"/>
      <c r="O71" s="875"/>
      <c r="P71" s="875"/>
      <c r="Q71" s="876"/>
      <c r="R71" s="97"/>
      <c r="S71" s="97"/>
      <c r="T71" s="871" t="s">
        <v>165</v>
      </c>
      <c r="U71" s="872"/>
      <c r="V71" s="872"/>
      <c r="W71" s="872"/>
      <c r="X71" s="872"/>
      <c r="Y71" s="872"/>
      <c r="Z71" s="872"/>
      <c r="AA71" s="872"/>
      <c r="AB71" s="872"/>
      <c r="AC71" s="872"/>
      <c r="AD71" s="872"/>
      <c r="AE71" s="873"/>
      <c r="AF71" s="874"/>
      <c r="AG71" s="875"/>
      <c r="AH71" s="875"/>
      <c r="AI71" s="876"/>
      <c r="AJ71" s="97"/>
      <c r="AK71" s="97"/>
      <c r="AL71" s="871" t="s">
        <v>528</v>
      </c>
      <c r="AM71" s="872"/>
      <c r="AN71" s="872"/>
      <c r="AO71" s="872"/>
      <c r="AP71" s="872"/>
      <c r="AQ71" s="872"/>
      <c r="AR71" s="872"/>
      <c r="AS71" s="872"/>
      <c r="AT71" s="872"/>
      <c r="AU71" s="872"/>
      <c r="AV71" s="872"/>
      <c r="AW71" s="873"/>
      <c r="AX71" s="874"/>
      <c r="AY71" s="875"/>
      <c r="AZ71" s="875"/>
      <c r="BA71" s="876"/>
      <c r="BB71" s="97"/>
      <c r="BC71" s="97"/>
      <c r="BD71" s="97"/>
      <c r="BE71" s="97"/>
      <c r="BF71" s="97"/>
      <c r="BG71" s="97"/>
      <c r="BH71" s="97"/>
      <c r="BI71" s="97"/>
      <c r="BJ71" s="97"/>
      <c r="BK71" s="97"/>
      <c r="BL71" s="97"/>
      <c r="BM71" s="97"/>
      <c r="BN71" s="97"/>
      <c r="BO71" s="97"/>
      <c r="BP71" s="97"/>
      <c r="BQ71" s="97"/>
      <c r="BR71" s="97"/>
      <c r="BS71" s="97"/>
    </row>
    <row r="72" spans="1:71" ht="13.5">
      <c r="A72" s="97"/>
      <c r="B72" s="871" t="s">
        <v>106</v>
      </c>
      <c r="C72" s="872"/>
      <c r="D72" s="872"/>
      <c r="E72" s="872"/>
      <c r="F72" s="872"/>
      <c r="G72" s="872"/>
      <c r="H72" s="872"/>
      <c r="I72" s="872"/>
      <c r="J72" s="872"/>
      <c r="K72" s="872"/>
      <c r="L72" s="872"/>
      <c r="M72" s="873"/>
      <c r="N72" s="874"/>
      <c r="O72" s="875"/>
      <c r="P72" s="875"/>
      <c r="Q72" s="876"/>
      <c r="R72" s="97"/>
      <c r="S72" s="97"/>
      <c r="T72" s="871" t="s">
        <v>166</v>
      </c>
      <c r="U72" s="872"/>
      <c r="V72" s="872"/>
      <c r="W72" s="872"/>
      <c r="X72" s="872"/>
      <c r="Y72" s="872"/>
      <c r="Z72" s="872"/>
      <c r="AA72" s="872"/>
      <c r="AB72" s="872"/>
      <c r="AC72" s="872"/>
      <c r="AD72" s="872"/>
      <c r="AE72" s="873"/>
      <c r="AF72" s="874"/>
      <c r="AG72" s="875"/>
      <c r="AH72" s="875"/>
      <c r="AI72" s="876"/>
      <c r="AJ72" s="97"/>
      <c r="AK72" s="97"/>
      <c r="AL72" s="871" t="s">
        <v>529</v>
      </c>
      <c r="AM72" s="872"/>
      <c r="AN72" s="872"/>
      <c r="AO72" s="872"/>
      <c r="AP72" s="872"/>
      <c r="AQ72" s="872"/>
      <c r="AR72" s="872"/>
      <c r="AS72" s="872"/>
      <c r="AT72" s="872"/>
      <c r="AU72" s="872"/>
      <c r="AV72" s="872"/>
      <c r="AW72" s="873"/>
      <c r="AX72" s="874"/>
      <c r="AY72" s="875"/>
      <c r="AZ72" s="875"/>
      <c r="BA72" s="876"/>
      <c r="BB72" s="97"/>
      <c r="BC72" s="97"/>
      <c r="BD72" s="97"/>
      <c r="BE72" s="97"/>
      <c r="BF72" s="97"/>
      <c r="BG72" s="97"/>
      <c r="BH72" s="97"/>
      <c r="BI72" s="97"/>
      <c r="BJ72" s="97"/>
      <c r="BK72" s="97"/>
      <c r="BL72" s="97"/>
      <c r="BM72" s="97"/>
      <c r="BN72" s="97"/>
      <c r="BO72" s="97"/>
      <c r="BP72" s="97"/>
      <c r="BQ72" s="97"/>
      <c r="BR72" s="97"/>
      <c r="BS72" s="97"/>
    </row>
    <row r="73" spans="1:71" ht="13.5">
      <c r="A73" s="97"/>
      <c r="B73" s="871" t="s">
        <v>107</v>
      </c>
      <c r="C73" s="872"/>
      <c r="D73" s="872"/>
      <c r="E73" s="872"/>
      <c r="F73" s="872"/>
      <c r="G73" s="872"/>
      <c r="H73" s="872"/>
      <c r="I73" s="872"/>
      <c r="J73" s="872"/>
      <c r="K73" s="872"/>
      <c r="L73" s="872"/>
      <c r="M73" s="873"/>
      <c r="N73" s="874"/>
      <c r="O73" s="875"/>
      <c r="P73" s="875"/>
      <c r="Q73" s="876"/>
      <c r="R73" s="97"/>
      <c r="S73" s="97"/>
      <c r="T73" s="97"/>
      <c r="U73" s="97"/>
      <c r="V73" s="97"/>
      <c r="W73" s="97"/>
      <c r="X73" s="97"/>
      <c r="Y73" s="97"/>
      <c r="Z73" s="97"/>
      <c r="AA73" s="97"/>
      <c r="AB73" s="97"/>
      <c r="AC73" s="97"/>
      <c r="AD73" s="97"/>
      <c r="AE73" s="97"/>
      <c r="AF73" s="97"/>
      <c r="AG73" s="97"/>
      <c r="AH73" s="97"/>
      <c r="AI73" s="97"/>
      <c r="AJ73" s="97"/>
      <c r="AK73" s="97"/>
      <c r="AL73" s="871" t="s">
        <v>530</v>
      </c>
      <c r="AM73" s="872"/>
      <c r="AN73" s="872"/>
      <c r="AO73" s="872"/>
      <c r="AP73" s="872"/>
      <c r="AQ73" s="872"/>
      <c r="AR73" s="872"/>
      <c r="AS73" s="872"/>
      <c r="AT73" s="872"/>
      <c r="AU73" s="872"/>
      <c r="AV73" s="872"/>
      <c r="AW73" s="873"/>
      <c r="AX73" s="874"/>
      <c r="AY73" s="875"/>
      <c r="AZ73" s="875"/>
      <c r="BA73" s="876"/>
      <c r="BB73" s="97"/>
      <c r="BC73" s="97"/>
      <c r="BD73" s="97"/>
      <c r="BE73" s="97"/>
      <c r="BF73" s="97"/>
      <c r="BG73" s="97"/>
      <c r="BH73" s="97"/>
      <c r="BI73" s="97"/>
      <c r="BJ73" s="97"/>
      <c r="BK73" s="97"/>
      <c r="BL73" s="97"/>
      <c r="BM73" s="97"/>
      <c r="BN73" s="97"/>
      <c r="BO73" s="97"/>
      <c r="BP73" s="97"/>
      <c r="BQ73" s="97"/>
      <c r="BR73" s="97"/>
      <c r="BS73" s="97"/>
    </row>
    <row r="74" spans="1:71" ht="13.5">
      <c r="A74" s="97"/>
      <c r="B74" s="871" t="s">
        <v>108</v>
      </c>
      <c r="C74" s="872"/>
      <c r="D74" s="872"/>
      <c r="E74" s="872"/>
      <c r="F74" s="872"/>
      <c r="G74" s="872"/>
      <c r="H74" s="872"/>
      <c r="I74" s="872"/>
      <c r="J74" s="872"/>
      <c r="K74" s="872"/>
      <c r="L74" s="872"/>
      <c r="M74" s="873"/>
      <c r="N74" s="874"/>
      <c r="O74" s="875"/>
      <c r="P74" s="875"/>
      <c r="Q74" s="876"/>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row>
    <row r="75" spans="2:71" ht="13.5">
      <c r="B75" s="871" t="s">
        <v>109</v>
      </c>
      <c r="C75" s="872"/>
      <c r="D75" s="872"/>
      <c r="E75" s="872"/>
      <c r="F75" s="872"/>
      <c r="G75" s="872"/>
      <c r="H75" s="872"/>
      <c r="I75" s="872"/>
      <c r="J75" s="872"/>
      <c r="K75" s="872"/>
      <c r="L75" s="872"/>
      <c r="M75" s="873"/>
      <c r="N75" s="874"/>
      <c r="O75" s="875"/>
      <c r="P75" s="875"/>
      <c r="Q75" s="876"/>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row>
    <row r="76" spans="1:71" ht="13.5">
      <c r="A76" s="97"/>
      <c r="B76" s="871" t="s">
        <v>110</v>
      </c>
      <c r="C76" s="872"/>
      <c r="D76" s="872"/>
      <c r="E76" s="872"/>
      <c r="F76" s="872"/>
      <c r="G76" s="872"/>
      <c r="H76" s="872"/>
      <c r="I76" s="872"/>
      <c r="J76" s="872"/>
      <c r="K76" s="872"/>
      <c r="L76" s="872"/>
      <c r="M76" s="873"/>
      <c r="N76" s="874"/>
      <c r="O76" s="875"/>
      <c r="P76" s="875"/>
      <c r="Q76" s="876"/>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row>
    <row r="77" spans="1:71" ht="13.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row>
    <row r="78" spans="38:55" ht="13.5">
      <c r="AL78" s="97"/>
      <c r="AM78" s="97"/>
      <c r="AN78" s="97"/>
      <c r="AO78" s="97"/>
      <c r="AP78" s="97"/>
      <c r="AQ78" s="97"/>
      <c r="AR78" s="97"/>
      <c r="AS78" s="97"/>
      <c r="AT78" s="97"/>
      <c r="AU78" s="97"/>
      <c r="AV78" s="97"/>
      <c r="AW78" s="97"/>
      <c r="AX78" s="97"/>
      <c r="AY78" s="97"/>
      <c r="AZ78" s="97"/>
      <c r="BA78" s="97"/>
      <c r="BB78" s="97"/>
      <c r="BC78" s="97"/>
    </row>
  </sheetData>
  <sheetProtection selectLockedCells="1"/>
  <mergeCells count="456">
    <mergeCell ref="BO13:BR13"/>
    <mergeCell ref="B1:BR5"/>
    <mergeCell ref="B6:BR8"/>
    <mergeCell ref="B9:G9"/>
    <mergeCell ref="B13:M13"/>
    <mergeCell ref="N13:Q13"/>
    <mergeCell ref="T13:AE13"/>
    <mergeCell ref="AF13:AI13"/>
    <mergeCell ref="AL13:AW13"/>
    <mergeCell ref="AX13:BA13"/>
    <mergeCell ref="BC13:BN13"/>
    <mergeCell ref="H9:BR9"/>
    <mergeCell ref="B14:M14"/>
    <mergeCell ref="N14:Q14"/>
    <mergeCell ref="T14:AE14"/>
    <mergeCell ref="AF14:AI14"/>
    <mergeCell ref="AL14:AW14"/>
    <mergeCell ref="AX14:BA14"/>
    <mergeCell ref="BC14:BN14"/>
    <mergeCell ref="BO14:BR14"/>
    <mergeCell ref="BC15:BN15"/>
    <mergeCell ref="BO15:BR15"/>
    <mergeCell ref="B16:M16"/>
    <mergeCell ref="N16:Q16"/>
    <mergeCell ref="T16:AE16"/>
    <mergeCell ref="AF16:AI16"/>
    <mergeCell ref="AL16:AW16"/>
    <mergeCell ref="AX16:BA16"/>
    <mergeCell ref="BC16:BN16"/>
    <mergeCell ref="BO16:BR16"/>
    <mergeCell ref="B15:M15"/>
    <mergeCell ref="N15:Q15"/>
    <mergeCell ref="T15:AE15"/>
    <mergeCell ref="AF15:AI15"/>
    <mergeCell ref="AL15:AW15"/>
    <mergeCell ref="AX15:BA15"/>
    <mergeCell ref="BC17:BN17"/>
    <mergeCell ref="BO17:BR17"/>
    <mergeCell ref="B18:M18"/>
    <mergeCell ref="N18:Q18"/>
    <mergeCell ref="T18:AE18"/>
    <mergeCell ref="AF18:AI18"/>
    <mergeCell ref="AL18:AW18"/>
    <mergeCell ref="AX18:BA18"/>
    <mergeCell ref="BC18:BN18"/>
    <mergeCell ref="BO18:BR18"/>
    <mergeCell ref="B17:M17"/>
    <mergeCell ref="N17:Q17"/>
    <mergeCell ref="T17:AE17"/>
    <mergeCell ref="AF17:AI17"/>
    <mergeCell ref="AL17:AW17"/>
    <mergeCell ref="AX17:BA17"/>
    <mergeCell ref="BC19:BN19"/>
    <mergeCell ref="BO19:BR19"/>
    <mergeCell ref="B20:M20"/>
    <mergeCell ref="N20:Q20"/>
    <mergeCell ref="T20:AE20"/>
    <mergeCell ref="AF20:AI20"/>
    <mergeCell ref="AL20:AW20"/>
    <mergeCell ref="AX20:BA20"/>
    <mergeCell ref="BC20:BN20"/>
    <mergeCell ref="BO20:BR20"/>
    <mergeCell ref="B19:M19"/>
    <mergeCell ref="N19:Q19"/>
    <mergeCell ref="T19:AE19"/>
    <mergeCell ref="AF19:AI19"/>
    <mergeCell ref="AL19:AW19"/>
    <mergeCell ref="AX19:BA19"/>
    <mergeCell ref="BC21:BN21"/>
    <mergeCell ref="BO21:BR21"/>
    <mergeCell ref="B22:M22"/>
    <mergeCell ref="N22:Q22"/>
    <mergeCell ref="T22:AE22"/>
    <mergeCell ref="AF22:AI22"/>
    <mergeCell ref="AL22:AW22"/>
    <mergeCell ref="AX22:BA22"/>
    <mergeCell ref="BC22:BN22"/>
    <mergeCell ref="BO22:BR22"/>
    <mergeCell ref="B21:M21"/>
    <mergeCell ref="N21:Q21"/>
    <mergeCell ref="T21:AE21"/>
    <mergeCell ref="AF21:AI21"/>
    <mergeCell ref="AL21:AW21"/>
    <mergeCell ref="AX21:BA21"/>
    <mergeCell ref="BC23:BN23"/>
    <mergeCell ref="BO23:BR23"/>
    <mergeCell ref="B24:M24"/>
    <mergeCell ref="N24:Q24"/>
    <mergeCell ref="T24:AE24"/>
    <mergeCell ref="AF24:AI24"/>
    <mergeCell ref="AL24:AW24"/>
    <mergeCell ref="AX24:BA24"/>
    <mergeCell ref="BC24:BN24"/>
    <mergeCell ref="BO24:BR24"/>
    <mergeCell ref="B23:M23"/>
    <mergeCell ref="N23:Q23"/>
    <mergeCell ref="T23:AE23"/>
    <mergeCell ref="AF23:AI23"/>
    <mergeCell ref="AL23:AW23"/>
    <mergeCell ref="AX23:BA23"/>
    <mergeCell ref="BC25:BN25"/>
    <mergeCell ref="BO25:BR25"/>
    <mergeCell ref="B26:M26"/>
    <mergeCell ref="N26:Q26"/>
    <mergeCell ref="T26:AE26"/>
    <mergeCell ref="AF26:AI26"/>
    <mergeCell ref="AL26:AW26"/>
    <mergeCell ref="AX26:BA26"/>
    <mergeCell ref="BC26:BN26"/>
    <mergeCell ref="BO26:BR26"/>
    <mergeCell ref="B25:M25"/>
    <mergeCell ref="N25:Q25"/>
    <mergeCell ref="T25:AE25"/>
    <mergeCell ref="AF25:AI25"/>
    <mergeCell ref="AL25:AW25"/>
    <mergeCell ref="AX25:BA25"/>
    <mergeCell ref="BC27:BN27"/>
    <mergeCell ref="BO27:BR27"/>
    <mergeCell ref="B28:M28"/>
    <mergeCell ref="N28:Q28"/>
    <mergeCell ref="T28:AE28"/>
    <mergeCell ref="AF28:AI28"/>
    <mergeCell ref="AL28:AW28"/>
    <mergeCell ref="AX28:BA28"/>
    <mergeCell ref="BC28:BN28"/>
    <mergeCell ref="BO28:BR28"/>
    <mergeCell ref="B27:M27"/>
    <mergeCell ref="N27:Q27"/>
    <mergeCell ref="T27:AE27"/>
    <mergeCell ref="AF27:AI27"/>
    <mergeCell ref="AL27:AW27"/>
    <mergeCell ref="AX27:BA27"/>
    <mergeCell ref="BC29:BN29"/>
    <mergeCell ref="BO29:BR29"/>
    <mergeCell ref="B30:M30"/>
    <mergeCell ref="N30:Q30"/>
    <mergeCell ref="T30:AE30"/>
    <mergeCell ref="AF30:AI30"/>
    <mergeCell ref="AL30:AW30"/>
    <mergeCell ref="AX30:BA30"/>
    <mergeCell ref="BC30:BN30"/>
    <mergeCell ref="BO30:BR30"/>
    <mergeCell ref="B29:M29"/>
    <mergeCell ref="N29:Q29"/>
    <mergeCell ref="T29:AE29"/>
    <mergeCell ref="AF29:AI29"/>
    <mergeCell ref="AL29:AW29"/>
    <mergeCell ref="AX29:BA29"/>
    <mergeCell ref="BC31:BN31"/>
    <mergeCell ref="BO31:BR31"/>
    <mergeCell ref="B32:M32"/>
    <mergeCell ref="N32:Q32"/>
    <mergeCell ref="T32:AE32"/>
    <mergeCell ref="AF32:AI32"/>
    <mergeCell ref="AL32:AW32"/>
    <mergeCell ref="AX32:BA32"/>
    <mergeCell ref="BC32:BN32"/>
    <mergeCell ref="BO32:BR32"/>
    <mergeCell ref="B31:M31"/>
    <mergeCell ref="N31:Q31"/>
    <mergeCell ref="T31:AE31"/>
    <mergeCell ref="AF31:AI31"/>
    <mergeCell ref="AL31:AW31"/>
    <mergeCell ref="AX31:BA31"/>
    <mergeCell ref="BC33:BN33"/>
    <mergeCell ref="BO33:BR33"/>
    <mergeCell ref="B34:M34"/>
    <mergeCell ref="N34:Q34"/>
    <mergeCell ref="T34:AE34"/>
    <mergeCell ref="AF34:AI34"/>
    <mergeCell ref="AL34:AW34"/>
    <mergeCell ref="AX34:BA34"/>
    <mergeCell ref="BC34:BN34"/>
    <mergeCell ref="BO34:BR34"/>
    <mergeCell ref="B33:M33"/>
    <mergeCell ref="N33:Q33"/>
    <mergeCell ref="T33:AE33"/>
    <mergeCell ref="AF33:AI33"/>
    <mergeCell ref="AL33:AW33"/>
    <mergeCell ref="AX33:BA33"/>
    <mergeCell ref="BC35:BN35"/>
    <mergeCell ref="BO35:BR35"/>
    <mergeCell ref="B36:M36"/>
    <mergeCell ref="N36:Q36"/>
    <mergeCell ref="T36:AE36"/>
    <mergeCell ref="AF36:AI36"/>
    <mergeCell ref="AL36:AW36"/>
    <mergeCell ref="AX36:BA36"/>
    <mergeCell ref="BC36:BN36"/>
    <mergeCell ref="BO36:BR36"/>
    <mergeCell ref="B35:M35"/>
    <mergeCell ref="N35:Q35"/>
    <mergeCell ref="T35:AE35"/>
    <mergeCell ref="AF35:AI35"/>
    <mergeCell ref="AL35:AW35"/>
    <mergeCell ref="AX35:BA35"/>
    <mergeCell ref="BC37:BN37"/>
    <mergeCell ref="BO37:BR37"/>
    <mergeCell ref="B38:M38"/>
    <mergeCell ref="N38:Q38"/>
    <mergeCell ref="T38:AE38"/>
    <mergeCell ref="AF38:AI38"/>
    <mergeCell ref="AL38:AW38"/>
    <mergeCell ref="AX38:BA38"/>
    <mergeCell ref="BC38:BN38"/>
    <mergeCell ref="BO38:BR38"/>
    <mergeCell ref="B37:M37"/>
    <mergeCell ref="N37:Q37"/>
    <mergeCell ref="T37:AE37"/>
    <mergeCell ref="AF37:AI37"/>
    <mergeCell ref="AL37:AW37"/>
    <mergeCell ref="AX37:BA37"/>
    <mergeCell ref="BC39:BN39"/>
    <mergeCell ref="BO39:BR39"/>
    <mergeCell ref="B40:M40"/>
    <mergeCell ref="N40:Q40"/>
    <mergeCell ref="T40:AE40"/>
    <mergeCell ref="AF40:AI40"/>
    <mergeCell ref="AL40:AW40"/>
    <mergeCell ref="AX40:BA40"/>
    <mergeCell ref="BC40:BN40"/>
    <mergeCell ref="BO40:BR40"/>
    <mergeCell ref="B39:M39"/>
    <mergeCell ref="N39:Q39"/>
    <mergeCell ref="T39:AE39"/>
    <mergeCell ref="AF39:AI39"/>
    <mergeCell ref="AL39:AW39"/>
    <mergeCell ref="AX39:BA39"/>
    <mergeCell ref="BC41:BN41"/>
    <mergeCell ref="BO41:BR41"/>
    <mergeCell ref="B42:M42"/>
    <mergeCell ref="N42:Q42"/>
    <mergeCell ref="T42:AE42"/>
    <mergeCell ref="AF42:AI42"/>
    <mergeCell ref="AL42:AW42"/>
    <mergeCell ref="AX42:BA42"/>
    <mergeCell ref="BC42:BN42"/>
    <mergeCell ref="BO42:BR42"/>
    <mergeCell ref="B41:M41"/>
    <mergeCell ref="N41:Q41"/>
    <mergeCell ref="T41:AE41"/>
    <mergeCell ref="AF41:AI41"/>
    <mergeCell ref="AL41:AW41"/>
    <mergeCell ref="AX41:BA41"/>
    <mergeCell ref="BC43:BN43"/>
    <mergeCell ref="BO43:BR43"/>
    <mergeCell ref="B44:M44"/>
    <mergeCell ref="N44:Q44"/>
    <mergeCell ref="T44:AE44"/>
    <mergeCell ref="AF44:AI44"/>
    <mergeCell ref="AL44:AW44"/>
    <mergeCell ref="AX44:BA44"/>
    <mergeCell ref="BC44:BN44"/>
    <mergeCell ref="BO44:BR44"/>
    <mergeCell ref="B43:M43"/>
    <mergeCell ref="N43:Q43"/>
    <mergeCell ref="T43:AE43"/>
    <mergeCell ref="AF43:AI43"/>
    <mergeCell ref="AL43:AW43"/>
    <mergeCell ref="AX43:BA43"/>
    <mergeCell ref="BC45:BN45"/>
    <mergeCell ref="BO45:BR45"/>
    <mergeCell ref="B46:M46"/>
    <mergeCell ref="N46:Q46"/>
    <mergeCell ref="T46:AE46"/>
    <mergeCell ref="AF46:AI46"/>
    <mergeCell ref="AL46:AW46"/>
    <mergeCell ref="AX46:BA46"/>
    <mergeCell ref="BC46:BN46"/>
    <mergeCell ref="BO46:BR46"/>
    <mergeCell ref="B45:M45"/>
    <mergeCell ref="N45:Q45"/>
    <mergeCell ref="T45:AE45"/>
    <mergeCell ref="AF45:AI45"/>
    <mergeCell ref="AL45:AW45"/>
    <mergeCell ref="AX45:BA45"/>
    <mergeCell ref="BC47:BN47"/>
    <mergeCell ref="BO47:BR47"/>
    <mergeCell ref="B48:M48"/>
    <mergeCell ref="N48:Q48"/>
    <mergeCell ref="T48:AE48"/>
    <mergeCell ref="AF48:AI48"/>
    <mergeCell ref="AL48:AW48"/>
    <mergeCell ref="AX48:BA48"/>
    <mergeCell ref="BC48:BN48"/>
    <mergeCell ref="BO48:BR48"/>
    <mergeCell ref="B47:M47"/>
    <mergeCell ref="N47:Q47"/>
    <mergeCell ref="T47:AE47"/>
    <mergeCell ref="AF47:AI47"/>
    <mergeCell ref="AL47:AW47"/>
    <mergeCell ref="AX47:BA47"/>
    <mergeCell ref="BC49:BN49"/>
    <mergeCell ref="BO49:BR49"/>
    <mergeCell ref="B50:M50"/>
    <mergeCell ref="N50:Q50"/>
    <mergeCell ref="T50:AE50"/>
    <mergeCell ref="AF50:AI50"/>
    <mergeCell ref="AL50:AW50"/>
    <mergeCell ref="AX50:BA50"/>
    <mergeCell ref="BC50:BN50"/>
    <mergeCell ref="BO50:BR50"/>
    <mergeCell ref="B49:M49"/>
    <mergeCell ref="N49:Q49"/>
    <mergeCell ref="T49:AE49"/>
    <mergeCell ref="AF49:AI49"/>
    <mergeCell ref="AL49:AW49"/>
    <mergeCell ref="AX49:BA49"/>
    <mergeCell ref="BC51:BN51"/>
    <mergeCell ref="BO51:BR51"/>
    <mergeCell ref="B52:M52"/>
    <mergeCell ref="N52:Q52"/>
    <mergeCell ref="T52:AE52"/>
    <mergeCell ref="AF52:AI52"/>
    <mergeCell ref="AL52:AW52"/>
    <mergeCell ref="AX52:BA52"/>
    <mergeCell ref="BC52:BN52"/>
    <mergeCell ref="BO52:BR52"/>
    <mergeCell ref="B51:M51"/>
    <mergeCell ref="N51:Q51"/>
    <mergeCell ref="T51:AE51"/>
    <mergeCell ref="AF51:AI51"/>
    <mergeCell ref="AL51:AW51"/>
    <mergeCell ref="AX51:BA51"/>
    <mergeCell ref="BC53:BN53"/>
    <mergeCell ref="BO53:BR53"/>
    <mergeCell ref="B54:M54"/>
    <mergeCell ref="N54:Q54"/>
    <mergeCell ref="T54:AE54"/>
    <mergeCell ref="AF54:AI54"/>
    <mergeCell ref="AL54:AW54"/>
    <mergeCell ref="AX54:BA54"/>
    <mergeCell ref="B53:M53"/>
    <mergeCell ref="N53:Q53"/>
    <mergeCell ref="T53:AE53"/>
    <mergeCell ref="AF53:AI53"/>
    <mergeCell ref="AL53:AW53"/>
    <mergeCell ref="AX53:BA53"/>
    <mergeCell ref="B56:M56"/>
    <mergeCell ref="N56:Q56"/>
    <mergeCell ref="T56:AE56"/>
    <mergeCell ref="AF56:AI56"/>
    <mergeCell ref="AL56:AW56"/>
    <mergeCell ref="AX56:BA56"/>
    <mergeCell ref="B55:M55"/>
    <mergeCell ref="N55:Q55"/>
    <mergeCell ref="T55:AE55"/>
    <mergeCell ref="AF55:AI55"/>
    <mergeCell ref="AL55:AW55"/>
    <mergeCell ref="AX55:BA55"/>
    <mergeCell ref="B58:M58"/>
    <mergeCell ref="N58:Q58"/>
    <mergeCell ref="T58:AE58"/>
    <mergeCell ref="AF58:AI58"/>
    <mergeCell ref="AL58:AW58"/>
    <mergeCell ref="AX58:BA58"/>
    <mergeCell ref="B57:M57"/>
    <mergeCell ref="N57:Q57"/>
    <mergeCell ref="T57:AE57"/>
    <mergeCell ref="AF57:AI57"/>
    <mergeCell ref="AL57:AW57"/>
    <mergeCell ref="AX57:BA57"/>
    <mergeCell ref="B60:M60"/>
    <mergeCell ref="N60:Q60"/>
    <mergeCell ref="T60:AE60"/>
    <mergeCell ref="AF60:AI60"/>
    <mergeCell ref="AL60:AW60"/>
    <mergeCell ref="AX60:BA60"/>
    <mergeCell ref="B59:M59"/>
    <mergeCell ref="N59:Q59"/>
    <mergeCell ref="T59:AE59"/>
    <mergeCell ref="AF59:AI59"/>
    <mergeCell ref="AL59:AW59"/>
    <mergeCell ref="AX59:BA59"/>
    <mergeCell ref="B62:M62"/>
    <mergeCell ref="N62:Q62"/>
    <mergeCell ref="T62:AE62"/>
    <mergeCell ref="AF62:AI62"/>
    <mergeCell ref="AL62:AW62"/>
    <mergeCell ref="AX62:BA62"/>
    <mergeCell ref="B61:M61"/>
    <mergeCell ref="N61:Q61"/>
    <mergeCell ref="T61:AE61"/>
    <mergeCell ref="AF61:AI61"/>
    <mergeCell ref="AL61:AW61"/>
    <mergeCell ref="AX61:BA61"/>
    <mergeCell ref="B64:M64"/>
    <mergeCell ref="N64:Q64"/>
    <mergeCell ref="T64:AE64"/>
    <mergeCell ref="AF64:AI64"/>
    <mergeCell ref="AL64:AW64"/>
    <mergeCell ref="AX64:BA64"/>
    <mergeCell ref="B63:M63"/>
    <mergeCell ref="N63:Q63"/>
    <mergeCell ref="T63:AE63"/>
    <mergeCell ref="AF63:AI63"/>
    <mergeCell ref="AL63:AW63"/>
    <mergeCell ref="AX63:BA63"/>
    <mergeCell ref="B66:M66"/>
    <mergeCell ref="N66:Q66"/>
    <mergeCell ref="T66:AE66"/>
    <mergeCell ref="AF66:AI66"/>
    <mergeCell ref="AL66:AW66"/>
    <mergeCell ref="AX66:BA66"/>
    <mergeCell ref="B65:M65"/>
    <mergeCell ref="N65:Q65"/>
    <mergeCell ref="T65:AE65"/>
    <mergeCell ref="AF65:AI65"/>
    <mergeCell ref="AL65:AW65"/>
    <mergeCell ref="AX65:BA65"/>
    <mergeCell ref="B68:M68"/>
    <mergeCell ref="N68:Q68"/>
    <mergeCell ref="T68:AE68"/>
    <mergeCell ref="AF68:AI68"/>
    <mergeCell ref="AL68:AW68"/>
    <mergeCell ref="AX68:BA68"/>
    <mergeCell ref="B67:M67"/>
    <mergeCell ref="N67:Q67"/>
    <mergeCell ref="T67:AE67"/>
    <mergeCell ref="AF67:AI67"/>
    <mergeCell ref="AL67:AW67"/>
    <mergeCell ref="AX67:BA67"/>
    <mergeCell ref="B70:M70"/>
    <mergeCell ref="N70:Q70"/>
    <mergeCell ref="T70:AE70"/>
    <mergeCell ref="AF70:AI70"/>
    <mergeCell ref="AL70:AW70"/>
    <mergeCell ref="AX70:BA70"/>
    <mergeCell ref="B69:M69"/>
    <mergeCell ref="N69:Q69"/>
    <mergeCell ref="T69:AE69"/>
    <mergeCell ref="AF69:AI69"/>
    <mergeCell ref="AL69:AW69"/>
    <mergeCell ref="AX69:BA69"/>
    <mergeCell ref="B72:M72"/>
    <mergeCell ref="N72:Q72"/>
    <mergeCell ref="T72:AE72"/>
    <mergeCell ref="AF72:AI72"/>
    <mergeCell ref="AL72:AW72"/>
    <mergeCell ref="AX72:BA72"/>
    <mergeCell ref="B71:M71"/>
    <mergeCell ref="N71:Q71"/>
    <mergeCell ref="T71:AE71"/>
    <mergeCell ref="AF71:AI71"/>
    <mergeCell ref="AL71:AW71"/>
    <mergeCell ref="AX71:BA71"/>
    <mergeCell ref="B75:M75"/>
    <mergeCell ref="N75:Q75"/>
    <mergeCell ref="B76:M76"/>
    <mergeCell ref="N76:Q76"/>
    <mergeCell ref="B73:M73"/>
    <mergeCell ref="N73:Q73"/>
    <mergeCell ref="AL73:AW73"/>
    <mergeCell ref="AX73:BA73"/>
    <mergeCell ref="B74:M74"/>
    <mergeCell ref="N74:Q74"/>
  </mergeCells>
  <dataValidations count="1">
    <dataValidation type="list" allowBlank="1" showErrorMessage="1" sqref="AX46:AX52 N16:N18 N63:N68 N29:N36 N38:N50 N52:N61 N70:N76 BO41:BO53 N20:N27 AF15:AF64 BO33:BO39 BO23:BO31 BO15:BO21 AX15:AX44 AF66:AF72 AX62:AX73 AX54:AX60">
      <formula1>"○"</formula1>
    </dataValidation>
  </dataValidations>
  <pageMargins left="0.25" right="0.25" top="0.75" bottom="0.75" header="0.3" footer="0.3"/>
  <pageSetup orientation="portrait" paperSize="9" scale="56" r:id="rId1"/>
  <headerFooter>
    <oddFooter>&amp;RNDA対象資料:パ３-2019-170-SYS000556(S)</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9">
    <pageSetUpPr fitToPage="1"/>
  </sheetPr>
  <dimension ref="A1:BS78"/>
  <sheetViews>
    <sheetView view="pageBreakPreview" zoomScaleNormal="55" zoomScaleSheetLayoutView="100" workbookViewId="0" topLeftCell="A1">
      <selection pane="topLeft" activeCell="B6" sqref="B6:BA8"/>
    </sheetView>
  </sheetViews>
  <sheetFormatPr defaultColWidth="2.505" defaultRowHeight="13.5"/>
  <cols>
    <col min="1" max="12" width="2.5" style="99"/>
    <col min="13" max="13" width="5" style="99" customWidth="1"/>
    <col min="14" max="17" width="2.5" style="99"/>
    <col min="18" max="19" width="1.25" style="99" customWidth="1"/>
    <col min="20" max="30" width="2.5" style="99"/>
    <col min="31" max="31" width="5" style="99" customWidth="1"/>
    <col min="32" max="35" width="2.5" style="99"/>
    <col min="36" max="37" width="1.25" style="99" customWidth="1"/>
    <col min="38" max="48" width="2.5" style="99"/>
    <col min="49" max="49" width="5" style="99" customWidth="1"/>
    <col min="50" max="16384" width="2.5" style="99"/>
  </cols>
  <sheetData>
    <row r="1" spans="1:71" s="94" customFormat="1" ht="12.7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102"/>
      <c r="BC1" s="102"/>
      <c r="BD1" s="102"/>
      <c r="BE1" s="102"/>
      <c r="BF1" s="102"/>
      <c r="BG1" s="102"/>
      <c r="BH1" s="102"/>
      <c r="BI1" s="102"/>
      <c r="BJ1" s="102"/>
      <c r="BK1" s="102"/>
      <c r="BL1" s="102"/>
      <c r="BM1" s="102"/>
      <c r="BN1" s="102"/>
      <c r="BO1" s="102"/>
      <c r="BP1" s="102"/>
      <c r="BQ1" s="102"/>
      <c r="BR1" s="102"/>
      <c r="BS1" s="102"/>
    </row>
    <row r="2" spans="1:71" s="94" customFormat="1" ht="6.75" customHeight="1">
      <c r="A2" s="191"/>
      <c r="B2" s="916" t="s">
        <v>653</v>
      </c>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K2" s="916"/>
      <c r="AL2" s="916"/>
      <c r="AM2" s="916"/>
      <c r="AN2" s="916"/>
      <c r="AO2" s="916"/>
      <c r="AP2" s="916"/>
      <c r="AQ2" s="916"/>
      <c r="AR2" s="916"/>
      <c r="AS2" s="916"/>
      <c r="AT2" s="916"/>
      <c r="AU2" s="916"/>
      <c r="AV2" s="916"/>
      <c r="AW2" s="916"/>
      <c r="AX2" s="916"/>
      <c r="AY2" s="916"/>
      <c r="AZ2" s="916"/>
      <c r="BA2" s="916"/>
      <c r="BB2" s="102"/>
      <c r="BC2" s="102"/>
      <c r="BD2" s="102"/>
      <c r="BE2" s="102"/>
      <c r="BF2" s="102"/>
      <c r="BG2" s="102"/>
      <c r="BH2" s="102"/>
      <c r="BI2" s="102"/>
      <c r="BJ2" s="102"/>
      <c r="BK2" s="102"/>
      <c r="BL2" s="102"/>
      <c r="BM2" s="102"/>
      <c r="BN2" s="102"/>
      <c r="BO2" s="102"/>
      <c r="BP2" s="102"/>
      <c r="BQ2" s="102"/>
      <c r="BR2" s="102"/>
      <c r="BS2" s="102"/>
    </row>
    <row r="3" spans="1:71" s="94" customFormat="1" ht="6.75" customHeight="1">
      <c r="A3" s="191"/>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916"/>
      <c r="AQ3" s="916"/>
      <c r="AR3" s="916"/>
      <c r="AS3" s="916"/>
      <c r="AT3" s="916"/>
      <c r="AU3" s="916"/>
      <c r="AV3" s="916"/>
      <c r="AW3" s="916"/>
      <c r="AX3" s="916"/>
      <c r="AY3" s="916"/>
      <c r="AZ3" s="916"/>
      <c r="BA3" s="916"/>
      <c r="BB3" s="102"/>
      <c r="BC3" s="102"/>
      <c r="BD3" s="102"/>
      <c r="BE3" s="102"/>
      <c r="BF3" s="102"/>
      <c r="BG3" s="102"/>
      <c r="BH3" s="102"/>
      <c r="BI3" s="102"/>
      <c r="BJ3" s="102"/>
      <c r="BK3" s="102"/>
      <c r="BL3" s="102"/>
      <c r="BM3" s="102"/>
      <c r="BN3" s="102"/>
      <c r="BO3" s="102"/>
      <c r="BP3" s="102"/>
      <c r="BQ3" s="102"/>
      <c r="BR3" s="102"/>
      <c r="BS3" s="102"/>
    </row>
    <row r="4" spans="1:71" s="94" customFormat="1" ht="6.75" customHeight="1">
      <c r="A4" s="191"/>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102"/>
      <c r="BC4" s="102"/>
      <c r="BD4" s="102"/>
      <c r="BE4" s="102"/>
      <c r="BF4" s="102"/>
      <c r="BG4" s="102"/>
      <c r="BH4" s="102"/>
      <c r="BI4" s="102"/>
      <c r="BJ4" s="102"/>
      <c r="BK4" s="102"/>
      <c r="BL4" s="102"/>
      <c r="BM4" s="102"/>
      <c r="BN4" s="102"/>
      <c r="BO4" s="102"/>
      <c r="BP4" s="102"/>
      <c r="BQ4" s="102"/>
      <c r="BR4" s="102"/>
      <c r="BS4" s="102"/>
    </row>
    <row r="5" spans="1:71" s="94" customFormat="1" ht="6.75" customHeight="1">
      <c r="A5" s="191"/>
      <c r="B5" s="916"/>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102"/>
      <c r="BC5" s="102"/>
      <c r="BD5" s="102"/>
      <c r="BE5" s="102"/>
      <c r="BF5" s="102"/>
      <c r="BG5" s="102"/>
      <c r="BH5" s="102"/>
      <c r="BI5" s="102"/>
      <c r="BJ5" s="102"/>
      <c r="BK5" s="102"/>
      <c r="BL5" s="102"/>
      <c r="BM5" s="102"/>
      <c r="BN5" s="102"/>
      <c r="BO5" s="102"/>
      <c r="BP5" s="102"/>
      <c r="BQ5" s="102"/>
      <c r="BR5" s="102"/>
      <c r="BS5" s="102"/>
    </row>
    <row r="6" spans="1:71" s="206" customFormat="1" ht="13.5" customHeight="1">
      <c r="A6" s="205"/>
      <c r="B6" s="852" t="s">
        <v>189</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2"/>
      <c r="AZ6" s="852"/>
      <c r="BA6" s="852"/>
      <c r="BB6" s="102"/>
      <c r="BC6" s="102"/>
      <c r="BD6" s="102"/>
      <c r="BE6" s="102"/>
      <c r="BF6" s="102"/>
      <c r="BG6" s="102"/>
      <c r="BH6" s="102"/>
      <c r="BI6" s="102"/>
      <c r="BJ6" s="102"/>
      <c r="BK6" s="102"/>
      <c r="BL6" s="102"/>
      <c r="BM6" s="102"/>
      <c r="BN6" s="102"/>
      <c r="BO6" s="102"/>
      <c r="BP6" s="102"/>
      <c r="BQ6" s="102"/>
      <c r="BR6" s="102"/>
      <c r="BS6" s="102"/>
    </row>
    <row r="7" spans="1:71" s="206" customFormat="1" ht="13.5" customHeight="1">
      <c r="A7" s="205"/>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2"/>
      <c r="AR7" s="852"/>
      <c r="AS7" s="852"/>
      <c r="AT7" s="852"/>
      <c r="AU7" s="852"/>
      <c r="AV7" s="852"/>
      <c r="AW7" s="852"/>
      <c r="AX7" s="852"/>
      <c r="AY7" s="852"/>
      <c r="AZ7" s="852"/>
      <c r="BA7" s="852"/>
      <c r="BB7" s="102"/>
      <c r="BC7" s="102"/>
      <c r="BD7" s="102"/>
      <c r="BE7" s="102"/>
      <c r="BF7" s="102"/>
      <c r="BG7" s="102"/>
      <c r="BH7" s="102"/>
      <c r="BI7" s="102"/>
      <c r="BJ7" s="102" t="str">
        <f>設定変更依頼書!AR8</f>
        <v>Ver.2.9(2022.9.30～）</v>
      </c>
      <c r="BK7" s="102"/>
      <c r="BL7" s="102"/>
      <c r="BM7" s="102"/>
      <c r="BN7" s="102"/>
      <c r="BO7" s="102"/>
      <c r="BP7" s="102"/>
      <c r="BQ7" s="102"/>
      <c r="BR7" s="102"/>
      <c r="BS7" s="102"/>
    </row>
    <row r="8" spans="1:71" ht="14.25" customHeight="1">
      <c r="A8" s="95"/>
      <c r="B8" s="852"/>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102"/>
      <c r="BC8" s="102"/>
      <c r="BD8" s="102"/>
      <c r="BE8" s="102"/>
      <c r="BF8" s="102"/>
      <c r="BG8" s="102"/>
      <c r="BH8" s="102"/>
      <c r="BI8" s="102"/>
      <c r="BJ8" s="102"/>
      <c r="BK8" s="102"/>
      <c r="BL8" s="102"/>
      <c r="BM8" s="102"/>
      <c r="BN8" s="102"/>
      <c r="BO8" s="102"/>
      <c r="BP8" s="102"/>
      <c r="BQ8" s="102"/>
      <c r="BR8" s="102"/>
      <c r="BS8" s="102"/>
    </row>
    <row r="9" spans="1:71" s="105" customFormat="1" ht="28.5" customHeight="1">
      <c r="A9" s="208"/>
      <c r="B9" s="209" t="s">
        <v>2</v>
      </c>
      <c r="C9" s="209"/>
      <c r="D9" s="209"/>
      <c r="E9" s="209"/>
      <c r="F9" s="209"/>
      <c r="G9" s="234"/>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c r="BA9" s="857"/>
      <c r="BB9" s="857"/>
      <c r="BC9" s="857"/>
      <c r="BD9" s="857"/>
      <c r="BE9" s="857"/>
      <c r="BF9" s="857"/>
      <c r="BG9" s="857"/>
      <c r="BH9" s="857"/>
      <c r="BI9" s="857"/>
      <c r="BJ9" s="857"/>
      <c r="BK9" s="857"/>
      <c r="BL9" s="857"/>
      <c r="BM9" s="857"/>
      <c r="BN9" s="857"/>
      <c r="BO9" s="857"/>
      <c r="BP9" s="857"/>
      <c r="BQ9" s="857"/>
      <c r="BR9" s="857"/>
      <c r="BS9" s="102"/>
    </row>
    <row r="10" spans="1:71" s="105" customFormat="1" ht="14.25">
      <c r="A10" s="104"/>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row>
    <row r="11" spans="1:71" s="105" customFormat="1" ht="17.25">
      <c r="A11" s="104"/>
      <c r="B11" s="207" t="s">
        <v>194</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row>
    <row r="12" spans="1:71" ht="14.2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102"/>
      <c r="BC12" s="102"/>
      <c r="BD12" s="102"/>
      <c r="BE12" s="102"/>
      <c r="BF12" s="102"/>
      <c r="BG12" s="102"/>
      <c r="BH12" s="102"/>
      <c r="BI12" s="102"/>
      <c r="BJ12" s="102"/>
      <c r="BK12" s="102"/>
      <c r="BL12" s="102"/>
      <c r="BM12" s="102"/>
      <c r="BN12" s="102"/>
      <c r="BO12" s="102"/>
      <c r="BP12" s="102"/>
      <c r="BQ12" s="102"/>
      <c r="BR12" s="102"/>
      <c r="BS12" s="102"/>
    </row>
    <row r="13" spans="1:71" ht="25.5" customHeight="1">
      <c r="A13" s="97"/>
      <c r="B13" s="847" t="s">
        <v>57</v>
      </c>
      <c r="C13" s="848"/>
      <c r="D13" s="848"/>
      <c r="E13" s="848"/>
      <c r="F13" s="848"/>
      <c r="G13" s="848"/>
      <c r="H13" s="848"/>
      <c r="I13" s="848"/>
      <c r="J13" s="848"/>
      <c r="K13" s="848"/>
      <c r="L13" s="848"/>
      <c r="M13" s="850"/>
      <c r="N13" s="847" t="s">
        <v>645</v>
      </c>
      <c r="O13" s="848"/>
      <c r="P13" s="848"/>
      <c r="Q13" s="850"/>
      <c r="R13" s="97"/>
      <c r="S13" s="97"/>
      <c r="T13" s="847" t="s">
        <v>57</v>
      </c>
      <c r="U13" s="848"/>
      <c r="V13" s="848"/>
      <c r="W13" s="848"/>
      <c r="X13" s="848"/>
      <c r="Y13" s="848"/>
      <c r="Z13" s="848"/>
      <c r="AA13" s="848"/>
      <c r="AB13" s="848"/>
      <c r="AC13" s="848"/>
      <c r="AD13" s="848"/>
      <c r="AE13" s="850"/>
      <c r="AF13" s="847" t="s">
        <v>645</v>
      </c>
      <c r="AG13" s="848"/>
      <c r="AH13" s="848"/>
      <c r="AI13" s="850"/>
      <c r="AJ13" s="97"/>
      <c r="AK13" s="97"/>
      <c r="AL13" s="847" t="s">
        <v>57</v>
      </c>
      <c r="AM13" s="848"/>
      <c r="AN13" s="848"/>
      <c r="AO13" s="848"/>
      <c r="AP13" s="848"/>
      <c r="AQ13" s="848"/>
      <c r="AR13" s="848"/>
      <c r="AS13" s="848"/>
      <c r="AT13" s="848"/>
      <c r="AU13" s="848"/>
      <c r="AV13" s="848"/>
      <c r="AW13" s="850"/>
      <c r="AX13" s="847" t="s">
        <v>645</v>
      </c>
      <c r="AY13" s="848"/>
      <c r="AZ13" s="848"/>
      <c r="BA13" s="850"/>
      <c r="BB13" s="97"/>
      <c r="BC13" s="847" t="s">
        <v>57</v>
      </c>
      <c r="BD13" s="848"/>
      <c r="BE13" s="848"/>
      <c r="BF13" s="848"/>
      <c r="BG13" s="848"/>
      <c r="BH13" s="848"/>
      <c r="BI13" s="848"/>
      <c r="BJ13" s="848"/>
      <c r="BK13" s="848"/>
      <c r="BL13" s="848"/>
      <c r="BM13" s="848"/>
      <c r="BN13" s="850"/>
      <c r="BO13" s="847" t="s">
        <v>645</v>
      </c>
      <c r="BP13" s="848"/>
      <c r="BQ13" s="848"/>
      <c r="BR13" s="850"/>
      <c r="BS13" s="97"/>
    </row>
    <row r="14" spans="1:71" ht="13.5">
      <c r="A14" s="97"/>
      <c r="B14" s="910" t="s">
        <v>59</v>
      </c>
      <c r="C14" s="911"/>
      <c r="D14" s="911"/>
      <c r="E14" s="911"/>
      <c r="F14" s="911"/>
      <c r="G14" s="911"/>
      <c r="H14" s="911"/>
      <c r="I14" s="911"/>
      <c r="J14" s="911"/>
      <c r="K14" s="911"/>
      <c r="L14" s="911"/>
      <c r="M14" s="912"/>
      <c r="N14" s="913" t="s">
        <v>646</v>
      </c>
      <c r="O14" s="914"/>
      <c r="P14" s="914"/>
      <c r="Q14" s="915"/>
      <c r="R14" s="97"/>
      <c r="S14" s="97"/>
      <c r="T14" s="904" t="s">
        <v>111</v>
      </c>
      <c r="U14" s="905"/>
      <c r="V14" s="905"/>
      <c r="W14" s="905"/>
      <c r="X14" s="905"/>
      <c r="Y14" s="905"/>
      <c r="Z14" s="905"/>
      <c r="AA14" s="905"/>
      <c r="AB14" s="905"/>
      <c r="AC14" s="905"/>
      <c r="AD14" s="905"/>
      <c r="AE14" s="906"/>
      <c r="AF14" s="880"/>
      <c r="AG14" s="881"/>
      <c r="AH14" s="881"/>
      <c r="AI14" s="882"/>
      <c r="AJ14" s="97"/>
      <c r="AK14" s="97"/>
      <c r="AL14" s="904" t="s">
        <v>167</v>
      </c>
      <c r="AM14" s="905"/>
      <c r="AN14" s="905"/>
      <c r="AO14" s="905"/>
      <c r="AP14" s="905"/>
      <c r="AQ14" s="905"/>
      <c r="AR14" s="905"/>
      <c r="AS14" s="905"/>
      <c r="AT14" s="905"/>
      <c r="AU14" s="905"/>
      <c r="AV14" s="905"/>
      <c r="AW14" s="906"/>
      <c r="AX14" s="880"/>
      <c r="AY14" s="881"/>
      <c r="AZ14" s="881"/>
      <c r="BA14" s="882"/>
      <c r="BB14" s="97"/>
      <c r="BC14" s="877" t="s">
        <v>440</v>
      </c>
      <c r="BD14" s="878"/>
      <c r="BE14" s="878"/>
      <c r="BF14" s="878"/>
      <c r="BG14" s="878"/>
      <c r="BH14" s="878"/>
      <c r="BI14" s="878"/>
      <c r="BJ14" s="878"/>
      <c r="BK14" s="878"/>
      <c r="BL14" s="878"/>
      <c r="BM14" s="878"/>
      <c r="BN14" s="879"/>
      <c r="BO14" s="880"/>
      <c r="BP14" s="881"/>
      <c r="BQ14" s="881"/>
      <c r="BR14" s="882"/>
      <c r="BS14" s="97"/>
    </row>
    <row r="15" spans="1:71" ht="13.5">
      <c r="A15" s="97"/>
      <c r="B15" s="904" t="s">
        <v>60</v>
      </c>
      <c r="C15" s="905"/>
      <c r="D15" s="905"/>
      <c r="E15" s="905"/>
      <c r="F15" s="905"/>
      <c r="G15" s="905"/>
      <c r="H15" s="905"/>
      <c r="I15" s="905"/>
      <c r="J15" s="905"/>
      <c r="K15" s="905"/>
      <c r="L15" s="905"/>
      <c r="M15" s="906"/>
      <c r="N15" s="880"/>
      <c r="O15" s="881"/>
      <c r="P15" s="881"/>
      <c r="Q15" s="882"/>
      <c r="R15" s="97"/>
      <c r="S15" s="97"/>
      <c r="T15" s="907" t="s">
        <v>112</v>
      </c>
      <c r="U15" s="908"/>
      <c r="V15" s="908"/>
      <c r="W15" s="908"/>
      <c r="X15" s="908"/>
      <c r="Y15" s="908"/>
      <c r="Z15" s="908"/>
      <c r="AA15" s="908"/>
      <c r="AB15" s="908"/>
      <c r="AC15" s="908"/>
      <c r="AD15" s="908"/>
      <c r="AE15" s="909"/>
      <c r="AF15" s="874"/>
      <c r="AG15" s="875"/>
      <c r="AH15" s="875"/>
      <c r="AI15" s="876"/>
      <c r="AJ15" s="97"/>
      <c r="AK15" s="97"/>
      <c r="AL15" s="901" t="s">
        <v>531</v>
      </c>
      <c r="AM15" s="902"/>
      <c r="AN15" s="902"/>
      <c r="AO15" s="902"/>
      <c r="AP15" s="902"/>
      <c r="AQ15" s="902"/>
      <c r="AR15" s="902"/>
      <c r="AS15" s="902"/>
      <c r="AT15" s="902"/>
      <c r="AU15" s="902"/>
      <c r="AV15" s="902"/>
      <c r="AW15" s="903"/>
      <c r="AX15" s="874"/>
      <c r="AY15" s="875"/>
      <c r="AZ15" s="875"/>
      <c r="BA15" s="876"/>
      <c r="BB15" s="97"/>
      <c r="BC15" s="871" t="s">
        <v>532</v>
      </c>
      <c r="BD15" s="872"/>
      <c r="BE15" s="872"/>
      <c r="BF15" s="872"/>
      <c r="BG15" s="872"/>
      <c r="BH15" s="872"/>
      <c r="BI15" s="872"/>
      <c r="BJ15" s="872"/>
      <c r="BK15" s="872"/>
      <c r="BL15" s="872"/>
      <c r="BM15" s="872"/>
      <c r="BN15" s="873"/>
      <c r="BO15" s="874"/>
      <c r="BP15" s="875"/>
      <c r="BQ15" s="875"/>
      <c r="BR15" s="876"/>
      <c r="BS15" s="97"/>
    </row>
    <row r="16" spans="1:71" ht="13.5">
      <c r="A16" s="97"/>
      <c r="B16" s="901" t="s">
        <v>443</v>
      </c>
      <c r="C16" s="902"/>
      <c r="D16" s="902"/>
      <c r="E16" s="902"/>
      <c r="F16" s="902"/>
      <c r="G16" s="902"/>
      <c r="H16" s="902"/>
      <c r="I16" s="902"/>
      <c r="J16" s="902"/>
      <c r="K16" s="902"/>
      <c r="L16" s="902"/>
      <c r="M16" s="903"/>
      <c r="N16" s="874"/>
      <c r="O16" s="875"/>
      <c r="P16" s="875"/>
      <c r="Q16" s="876"/>
      <c r="R16" s="97"/>
      <c r="S16" s="97"/>
      <c r="T16" s="901" t="s">
        <v>113</v>
      </c>
      <c r="U16" s="902"/>
      <c r="V16" s="902"/>
      <c r="W16" s="902"/>
      <c r="X16" s="902"/>
      <c r="Y16" s="902"/>
      <c r="Z16" s="902"/>
      <c r="AA16" s="902"/>
      <c r="AB16" s="902"/>
      <c r="AC16" s="902"/>
      <c r="AD16" s="902"/>
      <c r="AE16" s="903"/>
      <c r="AF16" s="874"/>
      <c r="AG16" s="875"/>
      <c r="AH16" s="875"/>
      <c r="AI16" s="876"/>
      <c r="AJ16" s="97"/>
      <c r="AK16" s="97"/>
      <c r="AL16" s="901" t="s">
        <v>168</v>
      </c>
      <c r="AM16" s="902"/>
      <c r="AN16" s="902"/>
      <c r="AO16" s="902"/>
      <c r="AP16" s="902"/>
      <c r="AQ16" s="902"/>
      <c r="AR16" s="902"/>
      <c r="AS16" s="902"/>
      <c r="AT16" s="902"/>
      <c r="AU16" s="902"/>
      <c r="AV16" s="902"/>
      <c r="AW16" s="903"/>
      <c r="AX16" s="874"/>
      <c r="AY16" s="875"/>
      <c r="AZ16" s="875"/>
      <c r="BA16" s="876"/>
      <c r="BB16" s="97"/>
      <c r="BC16" s="871" t="s">
        <v>444</v>
      </c>
      <c r="BD16" s="872"/>
      <c r="BE16" s="872"/>
      <c r="BF16" s="872"/>
      <c r="BG16" s="872"/>
      <c r="BH16" s="872"/>
      <c r="BI16" s="872"/>
      <c r="BJ16" s="872"/>
      <c r="BK16" s="872"/>
      <c r="BL16" s="872"/>
      <c r="BM16" s="872"/>
      <c r="BN16" s="873"/>
      <c r="BO16" s="874"/>
      <c r="BP16" s="875"/>
      <c r="BQ16" s="875"/>
      <c r="BR16" s="876"/>
      <c r="BS16" s="97"/>
    </row>
    <row r="17" spans="1:71" ht="13.5">
      <c r="A17" s="97"/>
      <c r="B17" s="901" t="s">
        <v>61</v>
      </c>
      <c r="C17" s="902"/>
      <c r="D17" s="902"/>
      <c r="E17" s="902"/>
      <c r="F17" s="902"/>
      <c r="G17" s="902"/>
      <c r="H17" s="902"/>
      <c r="I17" s="902"/>
      <c r="J17" s="902"/>
      <c r="K17" s="902"/>
      <c r="L17" s="902"/>
      <c r="M17" s="903"/>
      <c r="N17" s="874"/>
      <c r="O17" s="875"/>
      <c r="P17" s="875"/>
      <c r="Q17" s="876"/>
      <c r="R17" s="97"/>
      <c r="S17" s="97"/>
      <c r="T17" s="901" t="s">
        <v>114</v>
      </c>
      <c r="U17" s="902"/>
      <c r="V17" s="902"/>
      <c r="W17" s="902"/>
      <c r="X17" s="902"/>
      <c r="Y17" s="902"/>
      <c r="Z17" s="902"/>
      <c r="AA17" s="902"/>
      <c r="AB17" s="902"/>
      <c r="AC17" s="902"/>
      <c r="AD17" s="902"/>
      <c r="AE17" s="903"/>
      <c r="AF17" s="874"/>
      <c r="AG17" s="875"/>
      <c r="AH17" s="875"/>
      <c r="AI17" s="876"/>
      <c r="AJ17" s="97"/>
      <c r="AK17" s="97"/>
      <c r="AL17" s="901" t="s">
        <v>169</v>
      </c>
      <c r="AM17" s="902"/>
      <c r="AN17" s="902"/>
      <c r="AO17" s="902"/>
      <c r="AP17" s="902"/>
      <c r="AQ17" s="902"/>
      <c r="AR17" s="902"/>
      <c r="AS17" s="902"/>
      <c r="AT17" s="902"/>
      <c r="AU17" s="902"/>
      <c r="AV17" s="902"/>
      <c r="AW17" s="903"/>
      <c r="AX17" s="874"/>
      <c r="AY17" s="875"/>
      <c r="AZ17" s="875"/>
      <c r="BA17" s="876"/>
      <c r="BB17" s="97"/>
      <c r="BC17" s="871" t="s">
        <v>445</v>
      </c>
      <c r="BD17" s="872"/>
      <c r="BE17" s="872"/>
      <c r="BF17" s="872"/>
      <c r="BG17" s="872"/>
      <c r="BH17" s="872"/>
      <c r="BI17" s="872"/>
      <c r="BJ17" s="872"/>
      <c r="BK17" s="872"/>
      <c r="BL17" s="872"/>
      <c r="BM17" s="872"/>
      <c r="BN17" s="873"/>
      <c r="BO17" s="874"/>
      <c r="BP17" s="875"/>
      <c r="BQ17" s="875"/>
      <c r="BR17" s="876"/>
      <c r="BS17" s="97"/>
    </row>
    <row r="18" spans="1:71" ht="13.5">
      <c r="A18" s="97"/>
      <c r="B18" s="871" t="s">
        <v>62</v>
      </c>
      <c r="C18" s="872"/>
      <c r="D18" s="872"/>
      <c r="E18" s="872"/>
      <c r="F18" s="872"/>
      <c r="G18" s="872"/>
      <c r="H18" s="872"/>
      <c r="I18" s="872"/>
      <c r="J18" s="872"/>
      <c r="K18" s="872"/>
      <c r="L18" s="872"/>
      <c r="M18" s="873"/>
      <c r="N18" s="874"/>
      <c r="O18" s="875"/>
      <c r="P18" s="875"/>
      <c r="Q18" s="876"/>
      <c r="R18" s="97"/>
      <c r="S18" s="97"/>
      <c r="T18" s="871" t="s">
        <v>115</v>
      </c>
      <c r="U18" s="872"/>
      <c r="V18" s="872"/>
      <c r="W18" s="872"/>
      <c r="X18" s="872"/>
      <c r="Y18" s="872"/>
      <c r="Z18" s="872"/>
      <c r="AA18" s="872"/>
      <c r="AB18" s="872"/>
      <c r="AC18" s="872"/>
      <c r="AD18" s="872"/>
      <c r="AE18" s="873"/>
      <c r="AF18" s="874"/>
      <c r="AG18" s="875"/>
      <c r="AH18" s="875"/>
      <c r="AI18" s="876"/>
      <c r="AJ18" s="97"/>
      <c r="AK18" s="97"/>
      <c r="AL18" s="871" t="s">
        <v>170</v>
      </c>
      <c r="AM18" s="872"/>
      <c r="AN18" s="872"/>
      <c r="AO18" s="872"/>
      <c r="AP18" s="872"/>
      <c r="AQ18" s="872"/>
      <c r="AR18" s="872"/>
      <c r="AS18" s="872"/>
      <c r="AT18" s="872"/>
      <c r="AU18" s="872"/>
      <c r="AV18" s="872"/>
      <c r="AW18" s="873"/>
      <c r="AX18" s="874"/>
      <c r="AY18" s="875"/>
      <c r="AZ18" s="875"/>
      <c r="BA18" s="876"/>
      <c r="BB18" s="97"/>
      <c r="BC18" s="871" t="s">
        <v>446</v>
      </c>
      <c r="BD18" s="872"/>
      <c r="BE18" s="872"/>
      <c r="BF18" s="872"/>
      <c r="BG18" s="872"/>
      <c r="BH18" s="872"/>
      <c r="BI18" s="872"/>
      <c r="BJ18" s="872"/>
      <c r="BK18" s="872"/>
      <c r="BL18" s="872"/>
      <c r="BM18" s="872"/>
      <c r="BN18" s="873"/>
      <c r="BO18" s="874"/>
      <c r="BP18" s="875"/>
      <c r="BQ18" s="875"/>
      <c r="BR18" s="876"/>
      <c r="BS18" s="97"/>
    </row>
    <row r="19" spans="1:71" ht="13.5">
      <c r="A19" s="97"/>
      <c r="B19" s="877" t="s">
        <v>63</v>
      </c>
      <c r="C19" s="878"/>
      <c r="D19" s="878"/>
      <c r="E19" s="878"/>
      <c r="F19" s="878"/>
      <c r="G19" s="878"/>
      <c r="H19" s="878"/>
      <c r="I19" s="878"/>
      <c r="J19" s="878"/>
      <c r="K19" s="878"/>
      <c r="L19" s="878"/>
      <c r="M19" s="879"/>
      <c r="N19" s="880"/>
      <c r="O19" s="881"/>
      <c r="P19" s="881"/>
      <c r="Q19" s="882"/>
      <c r="R19" s="97"/>
      <c r="S19" s="97"/>
      <c r="T19" s="871" t="s">
        <v>116</v>
      </c>
      <c r="U19" s="872"/>
      <c r="V19" s="872"/>
      <c r="W19" s="872"/>
      <c r="X19" s="872"/>
      <c r="Y19" s="872"/>
      <c r="Z19" s="872"/>
      <c r="AA19" s="872"/>
      <c r="AB19" s="872"/>
      <c r="AC19" s="872"/>
      <c r="AD19" s="872"/>
      <c r="AE19" s="873"/>
      <c r="AF19" s="874"/>
      <c r="AG19" s="875"/>
      <c r="AH19" s="875"/>
      <c r="AI19" s="876"/>
      <c r="AJ19" s="97"/>
      <c r="AK19" s="97"/>
      <c r="AL19" s="871" t="s">
        <v>171</v>
      </c>
      <c r="AM19" s="872"/>
      <c r="AN19" s="872"/>
      <c r="AO19" s="872"/>
      <c r="AP19" s="872"/>
      <c r="AQ19" s="872"/>
      <c r="AR19" s="872"/>
      <c r="AS19" s="872"/>
      <c r="AT19" s="872"/>
      <c r="AU19" s="872"/>
      <c r="AV19" s="872"/>
      <c r="AW19" s="873"/>
      <c r="AX19" s="874"/>
      <c r="AY19" s="875"/>
      <c r="AZ19" s="875"/>
      <c r="BA19" s="876"/>
      <c r="BB19" s="97"/>
      <c r="BC19" s="871" t="s">
        <v>447</v>
      </c>
      <c r="BD19" s="872"/>
      <c r="BE19" s="872"/>
      <c r="BF19" s="872"/>
      <c r="BG19" s="872"/>
      <c r="BH19" s="872"/>
      <c r="BI19" s="872"/>
      <c r="BJ19" s="872"/>
      <c r="BK19" s="872"/>
      <c r="BL19" s="872"/>
      <c r="BM19" s="872"/>
      <c r="BN19" s="873"/>
      <c r="BO19" s="874"/>
      <c r="BP19" s="875"/>
      <c r="BQ19" s="875"/>
      <c r="BR19" s="876"/>
      <c r="BS19" s="97"/>
    </row>
    <row r="20" spans="1:71" ht="13.5">
      <c r="A20" s="97"/>
      <c r="B20" s="871" t="s">
        <v>64</v>
      </c>
      <c r="C20" s="872"/>
      <c r="D20" s="872"/>
      <c r="E20" s="872"/>
      <c r="F20" s="872"/>
      <c r="G20" s="872"/>
      <c r="H20" s="872"/>
      <c r="I20" s="872"/>
      <c r="J20" s="872"/>
      <c r="K20" s="872"/>
      <c r="L20" s="872"/>
      <c r="M20" s="873"/>
      <c r="N20" s="874"/>
      <c r="O20" s="875"/>
      <c r="P20" s="875"/>
      <c r="Q20" s="876"/>
      <c r="R20" s="97"/>
      <c r="S20" s="97"/>
      <c r="T20" s="871" t="s">
        <v>117</v>
      </c>
      <c r="U20" s="872"/>
      <c r="V20" s="872"/>
      <c r="W20" s="872"/>
      <c r="X20" s="872"/>
      <c r="Y20" s="872"/>
      <c r="Z20" s="872"/>
      <c r="AA20" s="872"/>
      <c r="AB20" s="872"/>
      <c r="AC20" s="872"/>
      <c r="AD20" s="872"/>
      <c r="AE20" s="873"/>
      <c r="AF20" s="874"/>
      <c r="AG20" s="875"/>
      <c r="AH20" s="875"/>
      <c r="AI20" s="876"/>
      <c r="AJ20" s="97"/>
      <c r="AK20" s="97"/>
      <c r="AL20" s="871" t="s">
        <v>172</v>
      </c>
      <c r="AM20" s="872"/>
      <c r="AN20" s="872"/>
      <c r="AO20" s="872"/>
      <c r="AP20" s="872"/>
      <c r="AQ20" s="872"/>
      <c r="AR20" s="872"/>
      <c r="AS20" s="872"/>
      <c r="AT20" s="872"/>
      <c r="AU20" s="872"/>
      <c r="AV20" s="872"/>
      <c r="AW20" s="873"/>
      <c r="AX20" s="874"/>
      <c r="AY20" s="875"/>
      <c r="AZ20" s="875"/>
      <c r="BA20" s="876"/>
      <c r="BB20" s="97"/>
      <c r="BC20" s="871" t="s">
        <v>448</v>
      </c>
      <c r="BD20" s="872"/>
      <c r="BE20" s="872"/>
      <c r="BF20" s="872"/>
      <c r="BG20" s="872"/>
      <c r="BH20" s="872"/>
      <c r="BI20" s="872"/>
      <c r="BJ20" s="872"/>
      <c r="BK20" s="872"/>
      <c r="BL20" s="872"/>
      <c r="BM20" s="872"/>
      <c r="BN20" s="873"/>
      <c r="BO20" s="874"/>
      <c r="BP20" s="875"/>
      <c r="BQ20" s="875"/>
      <c r="BR20" s="876"/>
      <c r="BS20" s="97"/>
    </row>
    <row r="21" spans="1:71" ht="13.5">
      <c r="A21" s="97"/>
      <c r="B21" s="871" t="s">
        <v>65</v>
      </c>
      <c r="C21" s="872"/>
      <c r="D21" s="872"/>
      <c r="E21" s="872"/>
      <c r="F21" s="872"/>
      <c r="G21" s="872"/>
      <c r="H21" s="872"/>
      <c r="I21" s="872"/>
      <c r="J21" s="872"/>
      <c r="K21" s="872"/>
      <c r="L21" s="872"/>
      <c r="M21" s="873"/>
      <c r="N21" s="874"/>
      <c r="O21" s="875"/>
      <c r="P21" s="875"/>
      <c r="Q21" s="876"/>
      <c r="R21" s="97"/>
      <c r="S21" s="97"/>
      <c r="T21" s="871" t="s">
        <v>118</v>
      </c>
      <c r="U21" s="872"/>
      <c r="V21" s="872"/>
      <c r="W21" s="872"/>
      <c r="X21" s="872"/>
      <c r="Y21" s="872"/>
      <c r="Z21" s="872"/>
      <c r="AA21" s="872"/>
      <c r="AB21" s="872"/>
      <c r="AC21" s="872"/>
      <c r="AD21" s="872"/>
      <c r="AE21" s="873"/>
      <c r="AF21" s="874"/>
      <c r="AG21" s="875"/>
      <c r="AH21" s="875"/>
      <c r="AI21" s="876"/>
      <c r="AJ21" s="97"/>
      <c r="AK21" s="97"/>
      <c r="AL21" s="871" t="s">
        <v>173</v>
      </c>
      <c r="AM21" s="872"/>
      <c r="AN21" s="872"/>
      <c r="AO21" s="872"/>
      <c r="AP21" s="872"/>
      <c r="AQ21" s="872"/>
      <c r="AR21" s="872"/>
      <c r="AS21" s="872"/>
      <c r="AT21" s="872"/>
      <c r="AU21" s="872"/>
      <c r="AV21" s="872"/>
      <c r="AW21" s="873"/>
      <c r="AX21" s="874"/>
      <c r="AY21" s="875"/>
      <c r="AZ21" s="875"/>
      <c r="BA21" s="876"/>
      <c r="BB21" s="97"/>
      <c r="BC21" s="871" t="s">
        <v>449</v>
      </c>
      <c r="BD21" s="872"/>
      <c r="BE21" s="872"/>
      <c r="BF21" s="872"/>
      <c r="BG21" s="872"/>
      <c r="BH21" s="872"/>
      <c r="BI21" s="872"/>
      <c r="BJ21" s="872"/>
      <c r="BK21" s="872"/>
      <c r="BL21" s="872"/>
      <c r="BM21" s="872"/>
      <c r="BN21" s="873"/>
      <c r="BO21" s="874"/>
      <c r="BP21" s="875"/>
      <c r="BQ21" s="875"/>
      <c r="BR21" s="876"/>
      <c r="BS21" s="97"/>
    </row>
    <row r="22" spans="1:71" ht="13.5">
      <c r="A22" s="97"/>
      <c r="B22" s="898" t="s">
        <v>66</v>
      </c>
      <c r="C22" s="899"/>
      <c r="D22" s="899"/>
      <c r="E22" s="899"/>
      <c r="F22" s="899"/>
      <c r="G22" s="899"/>
      <c r="H22" s="899"/>
      <c r="I22" s="899"/>
      <c r="J22" s="899"/>
      <c r="K22" s="899"/>
      <c r="L22" s="899"/>
      <c r="M22" s="900"/>
      <c r="N22" s="874"/>
      <c r="O22" s="875"/>
      <c r="P22" s="875"/>
      <c r="Q22" s="876"/>
      <c r="R22" s="97"/>
      <c r="S22" s="97"/>
      <c r="T22" s="871" t="s">
        <v>533</v>
      </c>
      <c r="U22" s="872"/>
      <c r="V22" s="872"/>
      <c r="W22" s="872"/>
      <c r="X22" s="872"/>
      <c r="Y22" s="872"/>
      <c r="Z22" s="872"/>
      <c r="AA22" s="872"/>
      <c r="AB22" s="872"/>
      <c r="AC22" s="872"/>
      <c r="AD22" s="872"/>
      <c r="AE22" s="873"/>
      <c r="AF22" s="874"/>
      <c r="AG22" s="875"/>
      <c r="AH22" s="875"/>
      <c r="AI22" s="876"/>
      <c r="AJ22" s="97"/>
      <c r="AK22" s="97"/>
      <c r="AL22" s="871" t="s">
        <v>174</v>
      </c>
      <c r="AM22" s="872"/>
      <c r="AN22" s="872"/>
      <c r="AO22" s="872"/>
      <c r="AP22" s="872"/>
      <c r="AQ22" s="872"/>
      <c r="AR22" s="872"/>
      <c r="AS22" s="872"/>
      <c r="AT22" s="872"/>
      <c r="AU22" s="872"/>
      <c r="AV22" s="872"/>
      <c r="AW22" s="873"/>
      <c r="AX22" s="874"/>
      <c r="AY22" s="875"/>
      <c r="AZ22" s="875"/>
      <c r="BA22" s="876"/>
      <c r="BB22" s="97"/>
      <c r="BC22" s="877" t="s">
        <v>451</v>
      </c>
      <c r="BD22" s="878"/>
      <c r="BE22" s="878"/>
      <c r="BF22" s="878"/>
      <c r="BG22" s="878"/>
      <c r="BH22" s="878"/>
      <c r="BI22" s="878"/>
      <c r="BJ22" s="878"/>
      <c r="BK22" s="878"/>
      <c r="BL22" s="878"/>
      <c r="BM22" s="878"/>
      <c r="BN22" s="879"/>
      <c r="BO22" s="886"/>
      <c r="BP22" s="887"/>
      <c r="BQ22" s="887"/>
      <c r="BR22" s="888"/>
      <c r="BS22" s="97"/>
    </row>
    <row r="23" spans="1:71" ht="13.5">
      <c r="A23" s="97"/>
      <c r="B23" s="871" t="s">
        <v>67</v>
      </c>
      <c r="C23" s="872"/>
      <c r="D23" s="872"/>
      <c r="E23" s="872"/>
      <c r="F23" s="872"/>
      <c r="G23" s="872"/>
      <c r="H23" s="872"/>
      <c r="I23" s="872"/>
      <c r="J23" s="872"/>
      <c r="K23" s="872"/>
      <c r="L23" s="872"/>
      <c r="M23" s="873"/>
      <c r="N23" s="874"/>
      <c r="O23" s="875"/>
      <c r="P23" s="875"/>
      <c r="Q23" s="876"/>
      <c r="R23" s="97"/>
      <c r="S23" s="97"/>
      <c r="T23" s="871" t="s">
        <v>119</v>
      </c>
      <c r="U23" s="872"/>
      <c r="V23" s="872"/>
      <c r="W23" s="872"/>
      <c r="X23" s="872"/>
      <c r="Y23" s="872"/>
      <c r="Z23" s="872"/>
      <c r="AA23" s="872"/>
      <c r="AB23" s="872"/>
      <c r="AC23" s="872"/>
      <c r="AD23" s="872"/>
      <c r="AE23" s="873"/>
      <c r="AF23" s="874"/>
      <c r="AG23" s="875"/>
      <c r="AH23" s="875"/>
      <c r="AI23" s="876"/>
      <c r="AJ23" s="97"/>
      <c r="AK23" s="97"/>
      <c r="AL23" s="871" t="s">
        <v>175</v>
      </c>
      <c r="AM23" s="872"/>
      <c r="AN23" s="872"/>
      <c r="AO23" s="872"/>
      <c r="AP23" s="872"/>
      <c r="AQ23" s="872"/>
      <c r="AR23" s="872"/>
      <c r="AS23" s="872"/>
      <c r="AT23" s="872"/>
      <c r="AU23" s="872"/>
      <c r="AV23" s="872"/>
      <c r="AW23" s="873"/>
      <c r="AX23" s="874"/>
      <c r="AY23" s="875"/>
      <c r="AZ23" s="875"/>
      <c r="BA23" s="876"/>
      <c r="BB23" s="97"/>
      <c r="BC23" s="871" t="s">
        <v>534</v>
      </c>
      <c r="BD23" s="872"/>
      <c r="BE23" s="872"/>
      <c r="BF23" s="872"/>
      <c r="BG23" s="872"/>
      <c r="BH23" s="872"/>
      <c r="BI23" s="872"/>
      <c r="BJ23" s="872"/>
      <c r="BK23" s="872"/>
      <c r="BL23" s="872"/>
      <c r="BM23" s="872"/>
      <c r="BN23" s="873"/>
      <c r="BO23" s="874"/>
      <c r="BP23" s="875"/>
      <c r="BQ23" s="875"/>
      <c r="BR23" s="876"/>
      <c r="BS23" s="97"/>
    </row>
    <row r="24" spans="1:71" ht="13.5">
      <c r="A24" s="97"/>
      <c r="B24" s="871" t="s">
        <v>68</v>
      </c>
      <c r="C24" s="872"/>
      <c r="D24" s="872"/>
      <c r="E24" s="872"/>
      <c r="F24" s="872"/>
      <c r="G24" s="872"/>
      <c r="H24" s="872"/>
      <c r="I24" s="872"/>
      <c r="J24" s="872"/>
      <c r="K24" s="872"/>
      <c r="L24" s="872"/>
      <c r="M24" s="873"/>
      <c r="N24" s="874"/>
      <c r="O24" s="875"/>
      <c r="P24" s="875"/>
      <c r="Q24" s="876"/>
      <c r="R24" s="97"/>
      <c r="S24" s="97"/>
      <c r="T24" s="871" t="s">
        <v>120</v>
      </c>
      <c r="U24" s="872"/>
      <c r="V24" s="872"/>
      <c r="W24" s="872"/>
      <c r="X24" s="872"/>
      <c r="Y24" s="872"/>
      <c r="Z24" s="872"/>
      <c r="AA24" s="872"/>
      <c r="AB24" s="872"/>
      <c r="AC24" s="872"/>
      <c r="AD24" s="872"/>
      <c r="AE24" s="873"/>
      <c r="AF24" s="874"/>
      <c r="AG24" s="875"/>
      <c r="AH24" s="875"/>
      <c r="AI24" s="876"/>
      <c r="AJ24" s="97"/>
      <c r="AK24" s="97"/>
      <c r="AL24" s="871" t="s">
        <v>176</v>
      </c>
      <c r="AM24" s="872"/>
      <c r="AN24" s="872"/>
      <c r="AO24" s="872"/>
      <c r="AP24" s="872"/>
      <c r="AQ24" s="872"/>
      <c r="AR24" s="872"/>
      <c r="AS24" s="872"/>
      <c r="AT24" s="872"/>
      <c r="AU24" s="872"/>
      <c r="AV24" s="872"/>
      <c r="AW24" s="873"/>
      <c r="AX24" s="874"/>
      <c r="AY24" s="875"/>
      <c r="AZ24" s="875"/>
      <c r="BA24" s="876"/>
      <c r="BB24" s="97"/>
      <c r="BC24" s="871" t="s">
        <v>453</v>
      </c>
      <c r="BD24" s="872"/>
      <c r="BE24" s="872"/>
      <c r="BF24" s="872"/>
      <c r="BG24" s="872"/>
      <c r="BH24" s="872"/>
      <c r="BI24" s="872"/>
      <c r="BJ24" s="872"/>
      <c r="BK24" s="872"/>
      <c r="BL24" s="872"/>
      <c r="BM24" s="872"/>
      <c r="BN24" s="873"/>
      <c r="BO24" s="874"/>
      <c r="BP24" s="875"/>
      <c r="BQ24" s="875"/>
      <c r="BR24" s="876"/>
      <c r="BS24" s="97"/>
    </row>
    <row r="25" spans="1:71" ht="13.5">
      <c r="A25" s="97"/>
      <c r="B25" s="871" t="s">
        <v>69</v>
      </c>
      <c r="C25" s="872"/>
      <c r="D25" s="872"/>
      <c r="E25" s="872"/>
      <c r="F25" s="872"/>
      <c r="G25" s="872"/>
      <c r="H25" s="872"/>
      <c r="I25" s="872"/>
      <c r="J25" s="872"/>
      <c r="K25" s="872"/>
      <c r="L25" s="872"/>
      <c r="M25" s="873"/>
      <c r="N25" s="874"/>
      <c r="O25" s="875"/>
      <c r="P25" s="875"/>
      <c r="Q25" s="876"/>
      <c r="R25" s="97"/>
      <c r="S25" s="97"/>
      <c r="T25" s="871" t="s">
        <v>121</v>
      </c>
      <c r="U25" s="872"/>
      <c r="V25" s="872"/>
      <c r="W25" s="872"/>
      <c r="X25" s="872"/>
      <c r="Y25" s="872"/>
      <c r="Z25" s="872"/>
      <c r="AA25" s="872"/>
      <c r="AB25" s="872"/>
      <c r="AC25" s="872"/>
      <c r="AD25" s="872"/>
      <c r="AE25" s="873"/>
      <c r="AF25" s="874"/>
      <c r="AG25" s="875"/>
      <c r="AH25" s="875"/>
      <c r="AI25" s="876"/>
      <c r="AJ25" s="97"/>
      <c r="AK25" s="97"/>
      <c r="AL25" s="871" t="s">
        <v>177</v>
      </c>
      <c r="AM25" s="872"/>
      <c r="AN25" s="872"/>
      <c r="AO25" s="872"/>
      <c r="AP25" s="872"/>
      <c r="AQ25" s="872"/>
      <c r="AR25" s="872"/>
      <c r="AS25" s="872"/>
      <c r="AT25" s="872"/>
      <c r="AU25" s="872"/>
      <c r="AV25" s="872"/>
      <c r="AW25" s="873"/>
      <c r="AX25" s="874"/>
      <c r="AY25" s="875"/>
      <c r="AZ25" s="875"/>
      <c r="BA25" s="876"/>
      <c r="BB25" s="97"/>
      <c r="BC25" s="871" t="s">
        <v>454</v>
      </c>
      <c r="BD25" s="872"/>
      <c r="BE25" s="872"/>
      <c r="BF25" s="872"/>
      <c r="BG25" s="872"/>
      <c r="BH25" s="872"/>
      <c r="BI25" s="872"/>
      <c r="BJ25" s="872"/>
      <c r="BK25" s="872"/>
      <c r="BL25" s="872"/>
      <c r="BM25" s="872"/>
      <c r="BN25" s="873"/>
      <c r="BO25" s="874"/>
      <c r="BP25" s="875"/>
      <c r="BQ25" s="875"/>
      <c r="BR25" s="876"/>
      <c r="BS25" s="97"/>
    </row>
    <row r="26" spans="1:71" ht="13.5">
      <c r="A26" s="97"/>
      <c r="B26" s="871" t="s">
        <v>70</v>
      </c>
      <c r="C26" s="872"/>
      <c r="D26" s="872"/>
      <c r="E26" s="872"/>
      <c r="F26" s="872"/>
      <c r="G26" s="872"/>
      <c r="H26" s="872"/>
      <c r="I26" s="872"/>
      <c r="J26" s="872"/>
      <c r="K26" s="872"/>
      <c r="L26" s="872"/>
      <c r="M26" s="873"/>
      <c r="N26" s="874"/>
      <c r="O26" s="875"/>
      <c r="P26" s="875"/>
      <c r="Q26" s="876"/>
      <c r="R26" s="97"/>
      <c r="S26" s="97"/>
      <c r="T26" s="871" t="s">
        <v>122</v>
      </c>
      <c r="U26" s="872"/>
      <c r="V26" s="872"/>
      <c r="W26" s="872"/>
      <c r="X26" s="872"/>
      <c r="Y26" s="872"/>
      <c r="Z26" s="872"/>
      <c r="AA26" s="872"/>
      <c r="AB26" s="872"/>
      <c r="AC26" s="872"/>
      <c r="AD26" s="872"/>
      <c r="AE26" s="873"/>
      <c r="AF26" s="874"/>
      <c r="AG26" s="875"/>
      <c r="AH26" s="875"/>
      <c r="AI26" s="876"/>
      <c r="AJ26" s="97"/>
      <c r="AK26" s="97"/>
      <c r="AL26" s="871" t="s">
        <v>178</v>
      </c>
      <c r="AM26" s="872"/>
      <c r="AN26" s="872"/>
      <c r="AO26" s="872"/>
      <c r="AP26" s="872"/>
      <c r="AQ26" s="872"/>
      <c r="AR26" s="872"/>
      <c r="AS26" s="872"/>
      <c r="AT26" s="872"/>
      <c r="AU26" s="872"/>
      <c r="AV26" s="872"/>
      <c r="AW26" s="873"/>
      <c r="AX26" s="874"/>
      <c r="AY26" s="875"/>
      <c r="AZ26" s="875"/>
      <c r="BA26" s="876"/>
      <c r="BB26" s="97"/>
      <c r="BC26" s="871" t="s">
        <v>455</v>
      </c>
      <c r="BD26" s="872"/>
      <c r="BE26" s="872"/>
      <c r="BF26" s="872"/>
      <c r="BG26" s="872"/>
      <c r="BH26" s="872"/>
      <c r="BI26" s="872"/>
      <c r="BJ26" s="872"/>
      <c r="BK26" s="872"/>
      <c r="BL26" s="872"/>
      <c r="BM26" s="872"/>
      <c r="BN26" s="873"/>
      <c r="BO26" s="874"/>
      <c r="BP26" s="875"/>
      <c r="BQ26" s="875"/>
      <c r="BR26" s="876"/>
      <c r="BS26" s="97"/>
    </row>
    <row r="27" spans="1:71" ht="13.5">
      <c r="A27" s="97"/>
      <c r="B27" s="871" t="s">
        <v>71</v>
      </c>
      <c r="C27" s="872"/>
      <c r="D27" s="872"/>
      <c r="E27" s="872"/>
      <c r="F27" s="872"/>
      <c r="G27" s="872"/>
      <c r="H27" s="872"/>
      <c r="I27" s="872"/>
      <c r="J27" s="872"/>
      <c r="K27" s="872"/>
      <c r="L27" s="872"/>
      <c r="M27" s="873"/>
      <c r="N27" s="874"/>
      <c r="O27" s="875"/>
      <c r="P27" s="875"/>
      <c r="Q27" s="876"/>
      <c r="R27" s="97"/>
      <c r="S27" s="97"/>
      <c r="T27" s="871" t="s">
        <v>123</v>
      </c>
      <c r="U27" s="872"/>
      <c r="V27" s="872"/>
      <c r="W27" s="872"/>
      <c r="X27" s="872"/>
      <c r="Y27" s="872"/>
      <c r="Z27" s="872"/>
      <c r="AA27" s="872"/>
      <c r="AB27" s="872"/>
      <c r="AC27" s="872"/>
      <c r="AD27" s="872"/>
      <c r="AE27" s="873"/>
      <c r="AF27" s="874"/>
      <c r="AG27" s="875"/>
      <c r="AH27" s="875"/>
      <c r="AI27" s="876"/>
      <c r="AJ27" s="97"/>
      <c r="AK27" s="97"/>
      <c r="AL27" s="871" t="s">
        <v>179</v>
      </c>
      <c r="AM27" s="872"/>
      <c r="AN27" s="872"/>
      <c r="AO27" s="872"/>
      <c r="AP27" s="872"/>
      <c r="AQ27" s="872"/>
      <c r="AR27" s="872"/>
      <c r="AS27" s="872"/>
      <c r="AT27" s="872"/>
      <c r="AU27" s="872"/>
      <c r="AV27" s="872"/>
      <c r="AW27" s="873"/>
      <c r="AX27" s="874"/>
      <c r="AY27" s="875"/>
      <c r="AZ27" s="875"/>
      <c r="BA27" s="876"/>
      <c r="BB27" s="97"/>
      <c r="BC27" s="871" t="s">
        <v>456</v>
      </c>
      <c r="BD27" s="872"/>
      <c r="BE27" s="872"/>
      <c r="BF27" s="872"/>
      <c r="BG27" s="872"/>
      <c r="BH27" s="872"/>
      <c r="BI27" s="872"/>
      <c r="BJ27" s="872"/>
      <c r="BK27" s="872"/>
      <c r="BL27" s="872"/>
      <c r="BM27" s="872"/>
      <c r="BN27" s="873"/>
      <c r="BO27" s="874"/>
      <c r="BP27" s="875"/>
      <c r="BQ27" s="875"/>
      <c r="BR27" s="876"/>
      <c r="BS27" s="97"/>
    </row>
    <row r="28" spans="1:71" ht="13.5">
      <c r="A28" s="97"/>
      <c r="B28" s="877" t="s">
        <v>72</v>
      </c>
      <c r="C28" s="878"/>
      <c r="D28" s="878"/>
      <c r="E28" s="878"/>
      <c r="F28" s="878"/>
      <c r="G28" s="878"/>
      <c r="H28" s="878"/>
      <c r="I28" s="878"/>
      <c r="J28" s="878"/>
      <c r="K28" s="878"/>
      <c r="L28" s="878"/>
      <c r="M28" s="879"/>
      <c r="N28" s="880"/>
      <c r="O28" s="881"/>
      <c r="P28" s="881"/>
      <c r="Q28" s="882"/>
      <c r="R28" s="97"/>
      <c r="S28" s="97"/>
      <c r="T28" s="871" t="s">
        <v>535</v>
      </c>
      <c r="U28" s="872"/>
      <c r="V28" s="872"/>
      <c r="W28" s="872"/>
      <c r="X28" s="872"/>
      <c r="Y28" s="872"/>
      <c r="Z28" s="872"/>
      <c r="AA28" s="872"/>
      <c r="AB28" s="872"/>
      <c r="AC28" s="872"/>
      <c r="AD28" s="872"/>
      <c r="AE28" s="873"/>
      <c r="AF28" s="874"/>
      <c r="AG28" s="875"/>
      <c r="AH28" s="875"/>
      <c r="AI28" s="876"/>
      <c r="AJ28" s="97"/>
      <c r="AK28" s="97"/>
      <c r="AL28" s="871" t="s">
        <v>180</v>
      </c>
      <c r="AM28" s="872"/>
      <c r="AN28" s="872"/>
      <c r="AO28" s="872"/>
      <c r="AP28" s="872"/>
      <c r="AQ28" s="872"/>
      <c r="AR28" s="872"/>
      <c r="AS28" s="872"/>
      <c r="AT28" s="872"/>
      <c r="AU28" s="872"/>
      <c r="AV28" s="872"/>
      <c r="AW28" s="873"/>
      <c r="AX28" s="874"/>
      <c r="AY28" s="875"/>
      <c r="AZ28" s="875"/>
      <c r="BA28" s="876"/>
      <c r="BB28" s="97"/>
      <c r="BC28" s="871" t="s">
        <v>458</v>
      </c>
      <c r="BD28" s="872"/>
      <c r="BE28" s="872"/>
      <c r="BF28" s="872"/>
      <c r="BG28" s="872"/>
      <c r="BH28" s="872"/>
      <c r="BI28" s="872"/>
      <c r="BJ28" s="872"/>
      <c r="BK28" s="872"/>
      <c r="BL28" s="872"/>
      <c r="BM28" s="872"/>
      <c r="BN28" s="873"/>
      <c r="BO28" s="874"/>
      <c r="BP28" s="875"/>
      <c r="BQ28" s="875"/>
      <c r="BR28" s="876"/>
      <c r="BS28" s="97"/>
    </row>
    <row r="29" spans="1:71" ht="13.5">
      <c r="A29" s="97"/>
      <c r="B29" s="871" t="s">
        <v>73</v>
      </c>
      <c r="C29" s="872"/>
      <c r="D29" s="872"/>
      <c r="E29" s="872"/>
      <c r="F29" s="872"/>
      <c r="G29" s="872"/>
      <c r="H29" s="872"/>
      <c r="I29" s="872"/>
      <c r="J29" s="872"/>
      <c r="K29" s="872"/>
      <c r="L29" s="872"/>
      <c r="M29" s="873"/>
      <c r="N29" s="874"/>
      <c r="O29" s="875"/>
      <c r="P29" s="875"/>
      <c r="Q29" s="876"/>
      <c r="R29" s="97"/>
      <c r="S29" s="97"/>
      <c r="T29" s="871" t="s">
        <v>124</v>
      </c>
      <c r="U29" s="872"/>
      <c r="V29" s="872"/>
      <c r="W29" s="872"/>
      <c r="X29" s="872"/>
      <c r="Y29" s="872"/>
      <c r="Z29" s="872"/>
      <c r="AA29" s="872"/>
      <c r="AB29" s="872"/>
      <c r="AC29" s="872"/>
      <c r="AD29" s="872"/>
      <c r="AE29" s="873"/>
      <c r="AF29" s="874"/>
      <c r="AG29" s="875"/>
      <c r="AH29" s="875"/>
      <c r="AI29" s="876"/>
      <c r="AJ29" s="97"/>
      <c r="AK29" s="97"/>
      <c r="AL29" s="871" t="s">
        <v>181</v>
      </c>
      <c r="AM29" s="872"/>
      <c r="AN29" s="872"/>
      <c r="AO29" s="872"/>
      <c r="AP29" s="872"/>
      <c r="AQ29" s="872"/>
      <c r="AR29" s="872"/>
      <c r="AS29" s="872"/>
      <c r="AT29" s="872"/>
      <c r="AU29" s="872"/>
      <c r="AV29" s="872"/>
      <c r="AW29" s="873"/>
      <c r="AX29" s="874"/>
      <c r="AY29" s="875"/>
      <c r="AZ29" s="875"/>
      <c r="BA29" s="876"/>
      <c r="BB29" s="97"/>
      <c r="BC29" s="871" t="s">
        <v>459</v>
      </c>
      <c r="BD29" s="872"/>
      <c r="BE29" s="872"/>
      <c r="BF29" s="872"/>
      <c r="BG29" s="872"/>
      <c r="BH29" s="872"/>
      <c r="BI29" s="872"/>
      <c r="BJ29" s="872"/>
      <c r="BK29" s="872"/>
      <c r="BL29" s="872"/>
      <c r="BM29" s="872"/>
      <c r="BN29" s="873"/>
      <c r="BO29" s="874"/>
      <c r="BP29" s="875"/>
      <c r="BQ29" s="875"/>
      <c r="BR29" s="876"/>
      <c r="BS29" s="97"/>
    </row>
    <row r="30" spans="1:71" ht="13.5">
      <c r="A30" s="97"/>
      <c r="B30" s="871" t="s">
        <v>74</v>
      </c>
      <c r="C30" s="872"/>
      <c r="D30" s="872"/>
      <c r="E30" s="872"/>
      <c r="F30" s="872"/>
      <c r="G30" s="872"/>
      <c r="H30" s="872"/>
      <c r="I30" s="872"/>
      <c r="J30" s="872"/>
      <c r="K30" s="872"/>
      <c r="L30" s="872"/>
      <c r="M30" s="873"/>
      <c r="N30" s="874"/>
      <c r="O30" s="875"/>
      <c r="P30" s="875"/>
      <c r="Q30" s="876"/>
      <c r="R30" s="97"/>
      <c r="S30" s="97"/>
      <c r="T30" s="871" t="s">
        <v>125</v>
      </c>
      <c r="U30" s="872"/>
      <c r="V30" s="872"/>
      <c r="W30" s="872"/>
      <c r="X30" s="872"/>
      <c r="Y30" s="872"/>
      <c r="Z30" s="872"/>
      <c r="AA30" s="872"/>
      <c r="AB30" s="872"/>
      <c r="AC30" s="872"/>
      <c r="AD30" s="872"/>
      <c r="AE30" s="873"/>
      <c r="AF30" s="874"/>
      <c r="AG30" s="875"/>
      <c r="AH30" s="875"/>
      <c r="AI30" s="876"/>
      <c r="AJ30" s="97"/>
      <c r="AK30" s="97"/>
      <c r="AL30" s="871" t="s">
        <v>182</v>
      </c>
      <c r="AM30" s="872"/>
      <c r="AN30" s="872"/>
      <c r="AO30" s="872"/>
      <c r="AP30" s="872"/>
      <c r="AQ30" s="872"/>
      <c r="AR30" s="872"/>
      <c r="AS30" s="872"/>
      <c r="AT30" s="872"/>
      <c r="AU30" s="872"/>
      <c r="AV30" s="872"/>
      <c r="AW30" s="873"/>
      <c r="AX30" s="874"/>
      <c r="AY30" s="875"/>
      <c r="AZ30" s="875"/>
      <c r="BA30" s="876"/>
      <c r="BB30" s="97"/>
      <c r="BC30" s="871" t="s">
        <v>460</v>
      </c>
      <c r="BD30" s="872"/>
      <c r="BE30" s="872"/>
      <c r="BF30" s="872"/>
      <c r="BG30" s="872"/>
      <c r="BH30" s="872"/>
      <c r="BI30" s="872"/>
      <c r="BJ30" s="872"/>
      <c r="BK30" s="872"/>
      <c r="BL30" s="872"/>
      <c r="BM30" s="872"/>
      <c r="BN30" s="873"/>
      <c r="BO30" s="874"/>
      <c r="BP30" s="875"/>
      <c r="BQ30" s="875"/>
      <c r="BR30" s="876"/>
      <c r="BS30" s="97"/>
    </row>
    <row r="31" spans="1:71" ht="13.5">
      <c r="A31" s="97"/>
      <c r="B31" s="871" t="s">
        <v>75</v>
      </c>
      <c r="C31" s="872"/>
      <c r="D31" s="872"/>
      <c r="E31" s="872"/>
      <c r="F31" s="872"/>
      <c r="G31" s="872"/>
      <c r="H31" s="872"/>
      <c r="I31" s="872"/>
      <c r="J31" s="872"/>
      <c r="K31" s="872"/>
      <c r="L31" s="872"/>
      <c r="M31" s="873"/>
      <c r="N31" s="874"/>
      <c r="O31" s="875"/>
      <c r="P31" s="875"/>
      <c r="Q31" s="876"/>
      <c r="R31" s="97"/>
      <c r="S31" s="97"/>
      <c r="T31" s="871" t="s">
        <v>126</v>
      </c>
      <c r="U31" s="872"/>
      <c r="V31" s="872"/>
      <c r="W31" s="872"/>
      <c r="X31" s="872"/>
      <c r="Y31" s="872"/>
      <c r="Z31" s="872"/>
      <c r="AA31" s="872"/>
      <c r="AB31" s="872"/>
      <c r="AC31" s="872"/>
      <c r="AD31" s="872"/>
      <c r="AE31" s="873"/>
      <c r="AF31" s="874"/>
      <c r="AG31" s="875"/>
      <c r="AH31" s="875"/>
      <c r="AI31" s="876"/>
      <c r="AJ31" s="97"/>
      <c r="AK31" s="97"/>
      <c r="AL31" s="871" t="s">
        <v>183</v>
      </c>
      <c r="AM31" s="872"/>
      <c r="AN31" s="872"/>
      <c r="AO31" s="872"/>
      <c r="AP31" s="872"/>
      <c r="AQ31" s="872"/>
      <c r="AR31" s="872"/>
      <c r="AS31" s="872"/>
      <c r="AT31" s="872"/>
      <c r="AU31" s="872"/>
      <c r="AV31" s="872"/>
      <c r="AW31" s="873"/>
      <c r="AX31" s="874"/>
      <c r="AY31" s="875"/>
      <c r="AZ31" s="875"/>
      <c r="BA31" s="876"/>
      <c r="BB31" s="97"/>
      <c r="BC31" s="871" t="s">
        <v>461</v>
      </c>
      <c r="BD31" s="872"/>
      <c r="BE31" s="872"/>
      <c r="BF31" s="872"/>
      <c r="BG31" s="872"/>
      <c r="BH31" s="872"/>
      <c r="BI31" s="872"/>
      <c r="BJ31" s="872"/>
      <c r="BK31" s="872"/>
      <c r="BL31" s="872"/>
      <c r="BM31" s="872"/>
      <c r="BN31" s="873"/>
      <c r="BO31" s="874"/>
      <c r="BP31" s="875"/>
      <c r="BQ31" s="875"/>
      <c r="BR31" s="876"/>
      <c r="BS31" s="97"/>
    </row>
    <row r="32" spans="1:71" ht="13.5">
      <c r="A32" s="97"/>
      <c r="B32" s="871" t="s">
        <v>76</v>
      </c>
      <c r="C32" s="872"/>
      <c r="D32" s="872"/>
      <c r="E32" s="872"/>
      <c r="F32" s="872"/>
      <c r="G32" s="872"/>
      <c r="H32" s="872"/>
      <c r="I32" s="872"/>
      <c r="J32" s="872"/>
      <c r="K32" s="872"/>
      <c r="L32" s="872"/>
      <c r="M32" s="873"/>
      <c r="N32" s="874"/>
      <c r="O32" s="875"/>
      <c r="P32" s="875"/>
      <c r="Q32" s="876"/>
      <c r="R32" s="97"/>
      <c r="S32" s="97"/>
      <c r="T32" s="871" t="s">
        <v>127</v>
      </c>
      <c r="U32" s="872"/>
      <c r="V32" s="872"/>
      <c r="W32" s="872"/>
      <c r="X32" s="872"/>
      <c r="Y32" s="872"/>
      <c r="Z32" s="872"/>
      <c r="AA32" s="872"/>
      <c r="AB32" s="872"/>
      <c r="AC32" s="872"/>
      <c r="AD32" s="872"/>
      <c r="AE32" s="873"/>
      <c r="AF32" s="874"/>
      <c r="AG32" s="875"/>
      <c r="AH32" s="875"/>
      <c r="AI32" s="876"/>
      <c r="AJ32" s="97"/>
      <c r="AK32" s="97"/>
      <c r="AL32" s="871" t="s">
        <v>184</v>
      </c>
      <c r="AM32" s="872"/>
      <c r="AN32" s="872"/>
      <c r="AO32" s="872"/>
      <c r="AP32" s="872"/>
      <c r="AQ32" s="872"/>
      <c r="AR32" s="872"/>
      <c r="AS32" s="872"/>
      <c r="AT32" s="872"/>
      <c r="AU32" s="872"/>
      <c r="AV32" s="872"/>
      <c r="AW32" s="873"/>
      <c r="AX32" s="874"/>
      <c r="AY32" s="875"/>
      <c r="AZ32" s="875"/>
      <c r="BA32" s="876"/>
      <c r="BB32" s="97"/>
      <c r="BC32" s="877" t="s">
        <v>536</v>
      </c>
      <c r="BD32" s="878"/>
      <c r="BE32" s="878"/>
      <c r="BF32" s="878"/>
      <c r="BG32" s="878"/>
      <c r="BH32" s="878"/>
      <c r="BI32" s="878"/>
      <c r="BJ32" s="878"/>
      <c r="BK32" s="878"/>
      <c r="BL32" s="878"/>
      <c r="BM32" s="878"/>
      <c r="BN32" s="879"/>
      <c r="BO32" s="886"/>
      <c r="BP32" s="887"/>
      <c r="BQ32" s="887"/>
      <c r="BR32" s="888"/>
      <c r="BS32" s="97"/>
    </row>
    <row r="33" spans="1:71" ht="13.5">
      <c r="A33" s="97"/>
      <c r="B33" s="871" t="s">
        <v>537</v>
      </c>
      <c r="C33" s="872"/>
      <c r="D33" s="872"/>
      <c r="E33" s="872"/>
      <c r="F33" s="872"/>
      <c r="G33" s="872"/>
      <c r="H33" s="872"/>
      <c r="I33" s="872"/>
      <c r="J33" s="872"/>
      <c r="K33" s="872"/>
      <c r="L33" s="872"/>
      <c r="M33" s="873"/>
      <c r="N33" s="874"/>
      <c r="O33" s="875"/>
      <c r="P33" s="875"/>
      <c r="Q33" s="876"/>
      <c r="R33" s="97"/>
      <c r="S33" s="97"/>
      <c r="T33" s="877" t="s">
        <v>132</v>
      </c>
      <c r="U33" s="878"/>
      <c r="V33" s="878"/>
      <c r="W33" s="878"/>
      <c r="X33" s="878"/>
      <c r="Y33" s="878"/>
      <c r="Z33" s="878"/>
      <c r="AA33" s="878"/>
      <c r="AB33" s="878"/>
      <c r="AC33" s="878"/>
      <c r="AD33" s="878"/>
      <c r="AE33" s="879"/>
      <c r="AF33" s="886"/>
      <c r="AG33" s="887"/>
      <c r="AH33" s="887"/>
      <c r="AI33" s="888"/>
      <c r="AJ33" s="97"/>
      <c r="AK33" s="97"/>
      <c r="AL33" s="871" t="s">
        <v>185</v>
      </c>
      <c r="AM33" s="872"/>
      <c r="AN33" s="872"/>
      <c r="AO33" s="872"/>
      <c r="AP33" s="872"/>
      <c r="AQ33" s="872"/>
      <c r="AR33" s="872"/>
      <c r="AS33" s="872"/>
      <c r="AT33" s="872"/>
      <c r="AU33" s="872"/>
      <c r="AV33" s="872"/>
      <c r="AW33" s="873"/>
      <c r="AX33" s="874"/>
      <c r="AY33" s="875"/>
      <c r="AZ33" s="875"/>
      <c r="BA33" s="876"/>
      <c r="BB33" s="97"/>
      <c r="BC33" s="883" t="s">
        <v>538</v>
      </c>
      <c r="BD33" s="884"/>
      <c r="BE33" s="884"/>
      <c r="BF33" s="884"/>
      <c r="BG33" s="884"/>
      <c r="BH33" s="884"/>
      <c r="BI33" s="884"/>
      <c r="BJ33" s="884"/>
      <c r="BK33" s="884"/>
      <c r="BL33" s="884"/>
      <c r="BM33" s="884"/>
      <c r="BN33" s="885"/>
      <c r="BO33" s="874"/>
      <c r="BP33" s="875"/>
      <c r="BQ33" s="875"/>
      <c r="BR33" s="876"/>
      <c r="BS33" s="97"/>
    </row>
    <row r="34" spans="1:71" ht="13.5">
      <c r="A34" s="97"/>
      <c r="B34" s="871" t="s">
        <v>539</v>
      </c>
      <c r="C34" s="872"/>
      <c r="D34" s="872"/>
      <c r="E34" s="872"/>
      <c r="F34" s="872"/>
      <c r="G34" s="872"/>
      <c r="H34" s="872"/>
      <c r="I34" s="872"/>
      <c r="J34" s="872"/>
      <c r="K34" s="872"/>
      <c r="L34" s="872"/>
      <c r="M34" s="873"/>
      <c r="N34" s="874"/>
      <c r="O34" s="875"/>
      <c r="P34" s="875"/>
      <c r="Q34" s="876"/>
      <c r="R34" s="97"/>
      <c r="S34" s="97"/>
      <c r="T34" s="871" t="s">
        <v>133</v>
      </c>
      <c r="U34" s="872"/>
      <c r="V34" s="872"/>
      <c r="W34" s="872"/>
      <c r="X34" s="872"/>
      <c r="Y34" s="872"/>
      <c r="Z34" s="872"/>
      <c r="AA34" s="872"/>
      <c r="AB34" s="872"/>
      <c r="AC34" s="872"/>
      <c r="AD34" s="872"/>
      <c r="AE34" s="873"/>
      <c r="AF34" s="874"/>
      <c r="AG34" s="875"/>
      <c r="AH34" s="875"/>
      <c r="AI34" s="876"/>
      <c r="AJ34" s="97"/>
      <c r="AK34" s="97"/>
      <c r="AL34" s="871" t="s">
        <v>186</v>
      </c>
      <c r="AM34" s="872"/>
      <c r="AN34" s="872"/>
      <c r="AO34" s="872"/>
      <c r="AP34" s="872"/>
      <c r="AQ34" s="872"/>
      <c r="AR34" s="872"/>
      <c r="AS34" s="872"/>
      <c r="AT34" s="872"/>
      <c r="AU34" s="872"/>
      <c r="AV34" s="872"/>
      <c r="AW34" s="873"/>
      <c r="AX34" s="874"/>
      <c r="AY34" s="875"/>
      <c r="AZ34" s="875"/>
      <c r="BA34" s="876"/>
      <c r="BB34" s="97"/>
      <c r="BC34" s="871" t="s">
        <v>466</v>
      </c>
      <c r="BD34" s="872"/>
      <c r="BE34" s="872"/>
      <c r="BF34" s="872"/>
      <c r="BG34" s="872"/>
      <c r="BH34" s="872"/>
      <c r="BI34" s="872"/>
      <c r="BJ34" s="872"/>
      <c r="BK34" s="872"/>
      <c r="BL34" s="872"/>
      <c r="BM34" s="872"/>
      <c r="BN34" s="873"/>
      <c r="BO34" s="874"/>
      <c r="BP34" s="875"/>
      <c r="BQ34" s="875"/>
      <c r="BR34" s="876"/>
      <c r="BS34" s="97"/>
    </row>
    <row r="35" spans="1:71" ht="13.5">
      <c r="A35" s="97"/>
      <c r="B35" s="871" t="s">
        <v>77</v>
      </c>
      <c r="C35" s="872"/>
      <c r="D35" s="872"/>
      <c r="E35" s="872"/>
      <c r="F35" s="872"/>
      <c r="G35" s="872"/>
      <c r="H35" s="872"/>
      <c r="I35" s="872"/>
      <c r="J35" s="872"/>
      <c r="K35" s="872"/>
      <c r="L35" s="872"/>
      <c r="M35" s="873"/>
      <c r="N35" s="874"/>
      <c r="O35" s="875"/>
      <c r="P35" s="875"/>
      <c r="Q35" s="876"/>
      <c r="R35" s="97"/>
      <c r="S35" s="97"/>
      <c r="T35" s="871" t="s">
        <v>134</v>
      </c>
      <c r="U35" s="872"/>
      <c r="V35" s="872"/>
      <c r="W35" s="872"/>
      <c r="X35" s="872"/>
      <c r="Y35" s="872"/>
      <c r="Z35" s="872"/>
      <c r="AA35" s="872"/>
      <c r="AB35" s="872"/>
      <c r="AC35" s="872"/>
      <c r="AD35" s="872"/>
      <c r="AE35" s="873"/>
      <c r="AF35" s="874"/>
      <c r="AG35" s="875"/>
      <c r="AH35" s="875"/>
      <c r="AI35" s="876"/>
      <c r="AJ35" s="97"/>
      <c r="AK35" s="97"/>
      <c r="AL35" s="871" t="s">
        <v>187</v>
      </c>
      <c r="AM35" s="872"/>
      <c r="AN35" s="872"/>
      <c r="AO35" s="872"/>
      <c r="AP35" s="872"/>
      <c r="AQ35" s="872"/>
      <c r="AR35" s="872"/>
      <c r="AS35" s="872"/>
      <c r="AT35" s="872"/>
      <c r="AU35" s="872"/>
      <c r="AV35" s="872"/>
      <c r="AW35" s="873"/>
      <c r="AX35" s="874"/>
      <c r="AY35" s="875"/>
      <c r="AZ35" s="875"/>
      <c r="BA35" s="876"/>
      <c r="BB35" s="97"/>
      <c r="BC35" s="871" t="s">
        <v>467</v>
      </c>
      <c r="BD35" s="872"/>
      <c r="BE35" s="872"/>
      <c r="BF35" s="872"/>
      <c r="BG35" s="872"/>
      <c r="BH35" s="872"/>
      <c r="BI35" s="872"/>
      <c r="BJ35" s="872"/>
      <c r="BK35" s="872"/>
      <c r="BL35" s="872"/>
      <c r="BM35" s="872"/>
      <c r="BN35" s="873"/>
      <c r="BO35" s="874"/>
      <c r="BP35" s="875"/>
      <c r="BQ35" s="875"/>
      <c r="BR35" s="876"/>
      <c r="BS35" s="97"/>
    </row>
    <row r="36" spans="1:71" ht="13.5">
      <c r="A36" s="97"/>
      <c r="B36" s="871" t="s">
        <v>78</v>
      </c>
      <c r="C36" s="872"/>
      <c r="D36" s="872"/>
      <c r="E36" s="872"/>
      <c r="F36" s="872"/>
      <c r="G36" s="872"/>
      <c r="H36" s="872"/>
      <c r="I36" s="872"/>
      <c r="J36" s="872"/>
      <c r="K36" s="872"/>
      <c r="L36" s="872"/>
      <c r="M36" s="873"/>
      <c r="N36" s="874"/>
      <c r="O36" s="875"/>
      <c r="P36" s="875"/>
      <c r="Q36" s="876"/>
      <c r="R36" s="97"/>
      <c r="S36" s="97"/>
      <c r="T36" s="871" t="s">
        <v>135</v>
      </c>
      <c r="U36" s="872"/>
      <c r="V36" s="872"/>
      <c r="W36" s="872"/>
      <c r="X36" s="872"/>
      <c r="Y36" s="872"/>
      <c r="Z36" s="872"/>
      <c r="AA36" s="872"/>
      <c r="AB36" s="872"/>
      <c r="AC36" s="872"/>
      <c r="AD36" s="872"/>
      <c r="AE36" s="873"/>
      <c r="AF36" s="874"/>
      <c r="AG36" s="875"/>
      <c r="AH36" s="875"/>
      <c r="AI36" s="876"/>
      <c r="AJ36" s="97"/>
      <c r="AK36" s="97"/>
      <c r="AL36" s="871" t="s">
        <v>188</v>
      </c>
      <c r="AM36" s="872"/>
      <c r="AN36" s="872"/>
      <c r="AO36" s="872"/>
      <c r="AP36" s="872"/>
      <c r="AQ36" s="872"/>
      <c r="AR36" s="872"/>
      <c r="AS36" s="872"/>
      <c r="AT36" s="872"/>
      <c r="AU36" s="872"/>
      <c r="AV36" s="872"/>
      <c r="AW36" s="873"/>
      <c r="AX36" s="874"/>
      <c r="AY36" s="875"/>
      <c r="AZ36" s="875"/>
      <c r="BA36" s="876"/>
      <c r="BB36" s="97"/>
      <c r="BC36" s="871" t="s">
        <v>468</v>
      </c>
      <c r="BD36" s="872"/>
      <c r="BE36" s="872"/>
      <c r="BF36" s="872"/>
      <c r="BG36" s="872"/>
      <c r="BH36" s="872"/>
      <c r="BI36" s="872"/>
      <c r="BJ36" s="872"/>
      <c r="BK36" s="872"/>
      <c r="BL36" s="872"/>
      <c r="BM36" s="872"/>
      <c r="BN36" s="873"/>
      <c r="BO36" s="874"/>
      <c r="BP36" s="875"/>
      <c r="BQ36" s="875"/>
      <c r="BR36" s="876"/>
      <c r="BS36" s="97"/>
    </row>
    <row r="37" spans="1:71" ht="13.5">
      <c r="A37" s="97"/>
      <c r="B37" s="877" t="s">
        <v>79</v>
      </c>
      <c r="C37" s="878"/>
      <c r="D37" s="878"/>
      <c r="E37" s="878"/>
      <c r="F37" s="878"/>
      <c r="G37" s="878"/>
      <c r="H37" s="878"/>
      <c r="I37" s="878"/>
      <c r="J37" s="878"/>
      <c r="K37" s="878"/>
      <c r="L37" s="878"/>
      <c r="M37" s="879"/>
      <c r="N37" s="880"/>
      <c r="O37" s="881"/>
      <c r="P37" s="881"/>
      <c r="Q37" s="882"/>
      <c r="R37" s="97"/>
      <c r="S37" s="97"/>
      <c r="T37" s="871" t="s">
        <v>136</v>
      </c>
      <c r="U37" s="872"/>
      <c r="V37" s="872"/>
      <c r="W37" s="872"/>
      <c r="X37" s="872"/>
      <c r="Y37" s="872"/>
      <c r="Z37" s="872"/>
      <c r="AA37" s="872"/>
      <c r="AB37" s="872"/>
      <c r="AC37" s="872"/>
      <c r="AD37" s="872"/>
      <c r="AE37" s="873"/>
      <c r="AF37" s="874"/>
      <c r="AG37" s="875"/>
      <c r="AH37" s="875"/>
      <c r="AI37" s="876"/>
      <c r="AJ37" s="97"/>
      <c r="AK37" s="97"/>
      <c r="AL37" s="877" t="s">
        <v>128</v>
      </c>
      <c r="AM37" s="878"/>
      <c r="AN37" s="878"/>
      <c r="AO37" s="878"/>
      <c r="AP37" s="878"/>
      <c r="AQ37" s="878"/>
      <c r="AR37" s="878"/>
      <c r="AS37" s="878"/>
      <c r="AT37" s="878"/>
      <c r="AU37" s="878"/>
      <c r="AV37" s="878"/>
      <c r="AW37" s="879"/>
      <c r="AX37" s="886"/>
      <c r="AY37" s="887"/>
      <c r="AZ37" s="887"/>
      <c r="BA37" s="888"/>
      <c r="BB37" s="97"/>
      <c r="BC37" s="871" t="s">
        <v>469</v>
      </c>
      <c r="BD37" s="872"/>
      <c r="BE37" s="872"/>
      <c r="BF37" s="872"/>
      <c r="BG37" s="872"/>
      <c r="BH37" s="872"/>
      <c r="BI37" s="872"/>
      <c r="BJ37" s="872"/>
      <c r="BK37" s="872"/>
      <c r="BL37" s="872"/>
      <c r="BM37" s="872"/>
      <c r="BN37" s="873"/>
      <c r="BO37" s="874"/>
      <c r="BP37" s="875"/>
      <c r="BQ37" s="875"/>
      <c r="BR37" s="876"/>
      <c r="BS37" s="97"/>
    </row>
    <row r="38" spans="1:71" ht="13.5">
      <c r="A38" s="97"/>
      <c r="B38" s="871" t="s">
        <v>80</v>
      </c>
      <c r="C38" s="872"/>
      <c r="D38" s="872"/>
      <c r="E38" s="872"/>
      <c r="F38" s="872"/>
      <c r="G38" s="872"/>
      <c r="H38" s="872"/>
      <c r="I38" s="872"/>
      <c r="J38" s="872"/>
      <c r="K38" s="872"/>
      <c r="L38" s="872"/>
      <c r="M38" s="873"/>
      <c r="N38" s="874"/>
      <c r="O38" s="875"/>
      <c r="P38" s="875"/>
      <c r="Q38" s="876"/>
      <c r="R38" s="97"/>
      <c r="S38" s="97"/>
      <c r="T38" s="871" t="s">
        <v>137</v>
      </c>
      <c r="U38" s="872"/>
      <c r="V38" s="872"/>
      <c r="W38" s="872"/>
      <c r="X38" s="872"/>
      <c r="Y38" s="872"/>
      <c r="Z38" s="872"/>
      <c r="AA38" s="872"/>
      <c r="AB38" s="872"/>
      <c r="AC38" s="872"/>
      <c r="AD38" s="872"/>
      <c r="AE38" s="873"/>
      <c r="AF38" s="874"/>
      <c r="AG38" s="875"/>
      <c r="AH38" s="875"/>
      <c r="AI38" s="876"/>
      <c r="AJ38" s="97"/>
      <c r="AK38" s="97"/>
      <c r="AL38" s="883" t="s">
        <v>129</v>
      </c>
      <c r="AM38" s="884"/>
      <c r="AN38" s="884"/>
      <c r="AO38" s="884"/>
      <c r="AP38" s="884"/>
      <c r="AQ38" s="884"/>
      <c r="AR38" s="884"/>
      <c r="AS38" s="884"/>
      <c r="AT38" s="884"/>
      <c r="AU38" s="884"/>
      <c r="AV38" s="884"/>
      <c r="AW38" s="885"/>
      <c r="AX38" s="874"/>
      <c r="AY38" s="875"/>
      <c r="AZ38" s="875"/>
      <c r="BA38" s="876"/>
      <c r="BB38" s="97"/>
      <c r="BC38" s="871" t="s">
        <v>470</v>
      </c>
      <c r="BD38" s="872"/>
      <c r="BE38" s="872"/>
      <c r="BF38" s="872"/>
      <c r="BG38" s="872"/>
      <c r="BH38" s="872"/>
      <c r="BI38" s="872"/>
      <c r="BJ38" s="872"/>
      <c r="BK38" s="872"/>
      <c r="BL38" s="872"/>
      <c r="BM38" s="872"/>
      <c r="BN38" s="873"/>
      <c r="BO38" s="874"/>
      <c r="BP38" s="875"/>
      <c r="BQ38" s="875"/>
      <c r="BR38" s="876"/>
      <c r="BS38" s="97"/>
    </row>
    <row r="39" spans="1:71" ht="13.5">
      <c r="A39" s="97"/>
      <c r="B39" s="871" t="s">
        <v>81</v>
      </c>
      <c r="C39" s="872"/>
      <c r="D39" s="872"/>
      <c r="E39" s="872"/>
      <c r="F39" s="872"/>
      <c r="G39" s="872"/>
      <c r="H39" s="872"/>
      <c r="I39" s="872"/>
      <c r="J39" s="872"/>
      <c r="K39" s="872"/>
      <c r="L39" s="872"/>
      <c r="M39" s="873"/>
      <c r="N39" s="874"/>
      <c r="O39" s="875"/>
      <c r="P39" s="875"/>
      <c r="Q39" s="876"/>
      <c r="R39" s="97"/>
      <c r="S39" s="97"/>
      <c r="T39" s="871" t="s">
        <v>540</v>
      </c>
      <c r="U39" s="872"/>
      <c r="V39" s="872"/>
      <c r="W39" s="872"/>
      <c r="X39" s="872"/>
      <c r="Y39" s="872"/>
      <c r="Z39" s="872"/>
      <c r="AA39" s="872"/>
      <c r="AB39" s="872"/>
      <c r="AC39" s="872"/>
      <c r="AD39" s="872"/>
      <c r="AE39" s="873"/>
      <c r="AF39" s="874"/>
      <c r="AG39" s="875"/>
      <c r="AH39" s="875"/>
      <c r="AI39" s="876"/>
      <c r="AJ39" s="97"/>
      <c r="AK39" s="97"/>
      <c r="AL39" s="871" t="s">
        <v>130</v>
      </c>
      <c r="AM39" s="872"/>
      <c r="AN39" s="872"/>
      <c r="AO39" s="872"/>
      <c r="AP39" s="872"/>
      <c r="AQ39" s="872"/>
      <c r="AR39" s="872"/>
      <c r="AS39" s="872"/>
      <c r="AT39" s="872"/>
      <c r="AU39" s="872"/>
      <c r="AV39" s="872"/>
      <c r="AW39" s="873"/>
      <c r="AX39" s="874"/>
      <c r="AY39" s="875"/>
      <c r="AZ39" s="875"/>
      <c r="BA39" s="876"/>
      <c r="BB39" s="97"/>
      <c r="BC39" s="871" t="s">
        <v>472</v>
      </c>
      <c r="BD39" s="872"/>
      <c r="BE39" s="872"/>
      <c r="BF39" s="872"/>
      <c r="BG39" s="872"/>
      <c r="BH39" s="872"/>
      <c r="BI39" s="872"/>
      <c r="BJ39" s="872"/>
      <c r="BK39" s="872"/>
      <c r="BL39" s="872"/>
      <c r="BM39" s="872"/>
      <c r="BN39" s="873"/>
      <c r="BO39" s="874"/>
      <c r="BP39" s="875"/>
      <c r="BQ39" s="875"/>
      <c r="BR39" s="876"/>
      <c r="BS39" s="97"/>
    </row>
    <row r="40" spans="1:71" ht="13.5">
      <c r="A40" s="97"/>
      <c r="B40" s="871" t="s">
        <v>82</v>
      </c>
      <c r="C40" s="872"/>
      <c r="D40" s="872"/>
      <c r="E40" s="872"/>
      <c r="F40" s="872"/>
      <c r="G40" s="872"/>
      <c r="H40" s="872"/>
      <c r="I40" s="872"/>
      <c r="J40" s="872"/>
      <c r="K40" s="872"/>
      <c r="L40" s="872"/>
      <c r="M40" s="873"/>
      <c r="N40" s="874"/>
      <c r="O40" s="875"/>
      <c r="P40" s="875"/>
      <c r="Q40" s="876"/>
      <c r="R40" s="97"/>
      <c r="S40" s="97"/>
      <c r="T40" s="877" t="s">
        <v>138</v>
      </c>
      <c r="U40" s="878"/>
      <c r="V40" s="878"/>
      <c r="W40" s="878"/>
      <c r="X40" s="878"/>
      <c r="Y40" s="878"/>
      <c r="Z40" s="878"/>
      <c r="AA40" s="878"/>
      <c r="AB40" s="878"/>
      <c r="AC40" s="878"/>
      <c r="AD40" s="878"/>
      <c r="AE40" s="879"/>
      <c r="AF40" s="886"/>
      <c r="AG40" s="887"/>
      <c r="AH40" s="887"/>
      <c r="AI40" s="888"/>
      <c r="AJ40" s="97"/>
      <c r="AK40" s="97"/>
      <c r="AL40" s="871" t="s">
        <v>131</v>
      </c>
      <c r="AM40" s="872"/>
      <c r="AN40" s="872"/>
      <c r="AO40" s="872"/>
      <c r="AP40" s="872"/>
      <c r="AQ40" s="872"/>
      <c r="AR40" s="872"/>
      <c r="AS40" s="872"/>
      <c r="AT40" s="872"/>
      <c r="AU40" s="872"/>
      <c r="AV40" s="872"/>
      <c r="AW40" s="873"/>
      <c r="AX40" s="874"/>
      <c r="AY40" s="875"/>
      <c r="AZ40" s="875"/>
      <c r="BA40" s="876"/>
      <c r="BB40" s="97"/>
      <c r="BC40" s="877" t="s">
        <v>541</v>
      </c>
      <c r="BD40" s="878"/>
      <c r="BE40" s="878"/>
      <c r="BF40" s="878"/>
      <c r="BG40" s="878"/>
      <c r="BH40" s="878"/>
      <c r="BI40" s="878"/>
      <c r="BJ40" s="878"/>
      <c r="BK40" s="878"/>
      <c r="BL40" s="878"/>
      <c r="BM40" s="878"/>
      <c r="BN40" s="879"/>
      <c r="BO40" s="886"/>
      <c r="BP40" s="887"/>
      <c r="BQ40" s="887"/>
      <c r="BR40" s="888"/>
      <c r="BS40" s="97"/>
    </row>
    <row r="41" spans="1:71" ht="13.5">
      <c r="A41" s="97"/>
      <c r="B41" s="871" t="s">
        <v>542</v>
      </c>
      <c r="C41" s="872"/>
      <c r="D41" s="872"/>
      <c r="E41" s="872"/>
      <c r="F41" s="872"/>
      <c r="G41" s="872"/>
      <c r="H41" s="872"/>
      <c r="I41" s="872"/>
      <c r="J41" s="872"/>
      <c r="K41" s="872"/>
      <c r="L41" s="872"/>
      <c r="M41" s="873"/>
      <c r="N41" s="874"/>
      <c r="O41" s="875"/>
      <c r="P41" s="875"/>
      <c r="Q41" s="876"/>
      <c r="R41" s="97"/>
      <c r="S41" s="97"/>
      <c r="T41" s="871" t="s">
        <v>139</v>
      </c>
      <c r="U41" s="872"/>
      <c r="V41" s="872"/>
      <c r="W41" s="872"/>
      <c r="X41" s="872"/>
      <c r="Y41" s="872"/>
      <c r="Z41" s="872"/>
      <c r="AA41" s="872"/>
      <c r="AB41" s="872"/>
      <c r="AC41" s="872"/>
      <c r="AD41" s="872"/>
      <c r="AE41" s="873"/>
      <c r="AF41" s="874"/>
      <c r="AG41" s="875"/>
      <c r="AH41" s="875"/>
      <c r="AI41" s="876"/>
      <c r="AJ41" s="97"/>
      <c r="AK41" s="97"/>
      <c r="AL41" s="877" t="s">
        <v>475</v>
      </c>
      <c r="AM41" s="878"/>
      <c r="AN41" s="878"/>
      <c r="AO41" s="878"/>
      <c r="AP41" s="878"/>
      <c r="AQ41" s="878"/>
      <c r="AR41" s="878"/>
      <c r="AS41" s="878"/>
      <c r="AT41" s="878"/>
      <c r="AU41" s="878"/>
      <c r="AV41" s="878"/>
      <c r="AW41" s="879"/>
      <c r="AX41" s="886"/>
      <c r="AY41" s="887"/>
      <c r="AZ41" s="887"/>
      <c r="BA41" s="888"/>
      <c r="BB41" s="97"/>
      <c r="BC41" s="871" t="s">
        <v>543</v>
      </c>
      <c r="BD41" s="872"/>
      <c r="BE41" s="872"/>
      <c r="BF41" s="872"/>
      <c r="BG41" s="872"/>
      <c r="BH41" s="872"/>
      <c r="BI41" s="872"/>
      <c r="BJ41" s="872"/>
      <c r="BK41" s="872"/>
      <c r="BL41" s="872"/>
      <c r="BM41" s="872"/>
      <c r="BN41" s="873"/>
      <c r="BO41" s="874"/>
      <c r="BP41" s="875"/>
      <c r="BQ41" s="875"/>
      <c r="BR41" s="876"/>
      <c r="BS41" s="97"/>
    </row>
    <row r="42" spans="1:71" ht="13.5">
      <c r="A42" s="97"/>
      <c r="B42" s="871" t="s">
        <v>83</v>
      </c>
      <c r="C42" s="872"/>
      <c r="D42" s="872"/>
      <c r="E42" s="872"/>
      <c r="F42" s="872"/>
      <c r="G42" s="872"/>
      <c r="H42" s="872"/>
      <c r="I42" s="872"/>
      <c r="J42" s="872"/>
      <c r="K42" s="872"/>
      <c r="L42" s="872"/>
      <c r="M42" s="873"/>
      <c r="N42" s="874"/>
      <c r="O42" s="875"/>
      <c r="P42" s="875"/>
      <c r="Q42" s="876"/>
      <c r="R42" s="97"/>
      <c r="S42" s="97"/>
      <c r="T42" s="871"/>
      <c r="U42" s="872"/>
      <c r="V42" s="872"/>
      <c r="W42" s="872"/>
      <c r="X42" s="872"/>
      <c r="Y42" s="872"/>
      <c r="Z42" s="872"/>
      <c r="AA42" s="872"/>
      <c r="AB42" s="872"/>
      <c r="AC42" s="872"/>
      <c r="AD42" s="872"/>
      <c r="AE42" s="873"/>
      <c r="AF42" s="874"/>
      <c r="AG42" s="875"/>
      <c r="AH42" s="875"/>
      <c r="AI42" s="876"/>
      <c r="AJ42" s="97"/>
      <c r="AK42" s="97"/>
      <c r="AL42" s="871" t="s">
        <v>544</v>
      </c>
      <c r="AM42" s="872"/>
      <c r="AN42" s="872"/>
      <c r="AO42" s="872"/>
      <c r="AP42" s="872"/>
      <c r="AQ42" s="872"/>
      <c r="AR42" s="872"/>
      <c r="AS42" s="872"/>
      <c r="AT42" s="872"/>
      <c r="AU42" s="872"/>
      <c r="AV42" s="872"/>
      <c r="AW42" s="873"/>
      <c r="AX42" s="874"/>
      <c r="AY42" s="875"/>
      <c r="AZ42" s="875"/>
      <c r="BA42" s="876"/>
      <c r="BB42" s="97"/>
      <c r="BC42" s="871" t="s">
        <v>478</v>
      </c>
      <c r="BD42" s="872"/>
      <c r="BE42" s="872"/>
      <c r="BF42" s="872"/>
      <c r="BG42" s="872"/>
      <c r="BH42" s="872"/>
      <c r="BI42" s="872"/>
      <c r="BJ42" s="872"/>
      <c r="BK42" s="872"/>
      <c r="BL42" s="872"/>
      <c r="BM42" s="872"/>
      <c r="BN42" s="873"/>
      <c r="BO42" s="874"/>
      <c r="BP42" s="875"/>
      <c r="BQ42" s="875"/>
      <c r="BR42" s="876"/>
      <c r="BS42" s="97"/>
    </row>
    <row r="43" spans="1:71" ht="13.5">
      <c r="A43" s="97"/>
      <c r="B43" s="871" t="s">
        <v>84</v>
      </c>
      <c r="C43" s="872"/>
      <c r="D43" s="872"/>
      <c r="E43" s="872"/>
      <c r="F43" s="872"/>
      <c r="G43" s="872"/>
      <c r="H43" s="872"/>
      <c r="I43" s="872"/>
      <c r="J43" s="872"/>
      <c r="K43" s="872"/>
      <c r="L43" s="872"/>
      <c r="M43" s="873"/>
      <c r="N43" s="874"/>
      <c r="O43" s="875"/>
      <c r="P43" s="875"/>
      <c r="Q43" s="876"/>
      <c r="R43" s="97"/>
      <c r="S43" s="97"/>
      <c r="T43" s="871" t="s">
        <v>545</v>
      </c>
      <c r="U43" s="872"/>
      <c r="V43" s="872"/>
      <c r="W43" s="872"/>
      <c r="X43" s="872"/>
      <c r="Y43" s="872"/>
      <c r="Z43" s="872"/>
      <c r="AA43" s="872"/>
      <c r="AB43" s="872"/>
      <c r="AC43" s="872"/>
      <c r="AD43" s="872"/>
      <c r="AE43" s="873"/>
      <c r="AF43" s="874"/>
      <c r="AG43" s="875"/>
      <c r="AH43" s="875"/>
      <c r="AI43" s="876"/>
      <c r="AJ43" s="97"/>
      <c r="AK43" s="97"/>
      <c r="AL43" s="871" t="s">
        <v>546</v>
      </c>
      <c r="AM43" s="872"/>
      <c r="AN43" s="872"/>
      <c r="AO43" s="872"/>
      <c r="AP43" s="872"/>
      <c r="AQ43" s="872"/>
      <c r="AR43" s="872"/>
      <c r="AS43" s="872"/>
      <c r="AT43" s="872"/>
      <c r="AU43" s="872"/>
      <c r="AV43" s="872"/>
      <c r="AW43" s="873"/>
      <c r="AX43" s="874"/>
      <c r="AY43" s="875"/>
      <c r="AZ43" s="875"/>
      <c r="BA43" s="876"/>
      <c r="BB43" s="97"/>
      <c r="BC43" s="871" t="s">
        <v>481</v>
      </c>
      <c r="BD43" s="872"/>
      <c r="BE43" s="872"/>
      <c r="BF43" s="872"/>
      <c r="BG43" s="872"/>
      <c r="BH43" s="872"/>
      <c r="BI43" s="872"/>
      <c r="BJ43" s="872"/>
      <c r="BK43" s="872"/>
      <c r="BL43" s="872"/>
      <c r="BM43" s="872"/>
      <c r="BN43" s="873"/>
      <c r="BO43" s="874"/>
      <c r="BP43" s="875"/>
      <c r="BQ43" s="875"/>
      <c r="BR43" s="876"/>
      <c r="BS43" s="97"/>
    </row>
    <row r="44" spans="1:71" ht="13.5">
      <c r="A44" s="97"/>
      <c r="B44" s="871" t="s">
        <v>85</v>
      </c>
      <c r="C44" s="872"/>
      <c r="D44" s="872"/>
      <c r="E44" s="872"/>
      <c r="F44" s="872"/>
      <c r="G44" s="872"/>
      <c r="H44" s="872"/>
      <c r="I44" s="872"/>
      <c r="J44" s="872"/>
      <c r="K44" s="872"/>
      <c r="L44" s="872"/>
      <c r="M44" s="873"/>
      <c r="N44" s="874"/>
      <c r="O44" s="875"/>
      <c r="P44" s="875"/>
      <c r="Q44" s="876"/>
      <c r="R44" s="97"/>
      <c r="S44" s="97"/>
      <c r="T44" s="871" t="s">
        <v>140</v>
      </c>
      <c r="U44" s="872"/>
      <c r="V44" s="872"/>
      <c r="W44" s="872"/>
      <c r="X44" s="872"/>
      <c r="Y44" s="872"/>
      <c r="Z44" s="872"/>
      <c r="AA44" s="872"/>
      <c r="AB44" s="872"/>
      <c r="AC44" s="872"/>
      <c r="AD44" s="872"/>
      <c r="AE44" s="873"/>
      <c r="AF44" s="874"/>
      <c r="AG44" s="875"/>
      <c r="AH44" s="875"/>
      <c r="AI44" s="876"/>
      <c r="AJ44" s="97"/>
      <c r="AK44" s="97"/>
      <c r="AL44" s="871" t="s">
        <v>547</v>
      </c>
      <c r="AM44" s="872"/>
      <c r="AN44" s="872"/>
      <c r="AO44" s="872"/>
      <c r="AP44" s="872"/>
      <c r="AQ44" s="872"/>
      <c r="AR44" s="872"/>
      <c r="AS44" s="872"/>
      <c r="AT44" s="872"/>
      <c r="AU44" s="872"/>
      <c r="AV44" s="872"/>
      <c r="AW44" s="873"/>
      <c r="AX44" s="874"/>
      <c r="AY44" s="875"/>
      <c r="AZ44" s="875"/>
      <c r="BA44" s="876"/>
      <c r="BB44" s="97"/>
      <c r="BC44" s="871" t="s">
        <v>483</v>
      </c>
      <c r="BD44" s="872"/>
      <c r="BE44" s="872"/>
      <c r="BF44" s="872"/>
      <c r="BG44" s="872"/>
      <c r="BH44" s="872"/>
      <c r="BI44" s="872"/>
      <c r="BJ44" s="872"/>
      <c r="BK44" s="872"/>
      <c r="BL44" s="872"/>
      <c r="BM44" s="872"/>
      <c r="BN44" s="873"/>
      <c r="BO44" s="874"/>
      <c r="BP44" s="875"/>
      <c r="BQ44" s="875"/>
      <c r="BR44" s="876"/>
      <c r="BS44" s="97"/>
    </row>
    <row r="45" spans="1:71" ht="13.5">
      <c r="A45" s="97"/>
      <c r="B45" s="871" t="s">
        <v>86</v>
      </c>
      <c r="C45" s="872"/>
      <c r="D45" s="872"/>
      <c r="E45" s="872"/>
      <c r="F45" s="872"/>
      <c r="G45" s="872"/>
      <c r="H45" s="872"/>
      <c r="I45" s="872"/>
      <c r="J45" s="872"/>
      <c r="K45" s="872"/>
      <c r="L45" s="872"/>
      <c r="M45" s="873"/>
      <c r="N45" s="874"/>
      <c r="O45" s="875"/>
      <c r="P45" s="875"/>
      <c r="Q45" s="876"/>
      <c r="R45" s="97"/>
      <c r="S45" s="97"/>
      <c r="T45" s="871" t="s">
        <v>141</v>
      </c>
      <c r="U45" s="872"/>
      <c r="V45" s="872"/>
      <c r="W45" s="872"/>
      <c r="X45" s="872"/>
      <c r="Y45" s="872"/>
      <c r="Z45" s="872"/>
      <c r="AA45" s="872"/>
      <c r="AB45" s="872"/>
      <c r="AC45" s="872"/>
      <c r="AD45" s="872"/>
      <c r="AE45" s="873"/>
      <c r="AF45" s="874"/>
      <c r="AG45" s="875"/>
      <c r="AH45" s="875"/>
      <c r="AI45" s="876"/>
      <c r="AJ45" s="97"/>
      <c r="AK45" s="97"/>
      <c r="AL45" s="889" t="s">
        <v>548</v>
      </c>
      <c r="AM45" s="890"/>
      <c r="AN45" s="890"/>
      <c r="AO45" s="890"/>
      <c r="AP45" s="890"/>
      <c r="AQ45" s="890"/>
      <c r="AR45" s="890"/>
      <c r="AS45" s="890"/>
      <c r="AT45" s="890"/>
      <c r="AU45" s="890"/>
      <c r="AV45" s="890"/>
      <c r="AW45" s="891"/>
      <c r="AX45" s="892"/>
      <c r="AY45" s="893"/>
      <c r="AZ45" s="893"/>
      <c r="BA45" s="894"/>
      <c r="BB45" s="97"/>
      <c r="BC45" s="871" t="s">
        <v>485</v>
      </c>
      <c r="BD45" s="872"/>
      <c r="BE45" s="872"/>
      <c r="BF45" s="872"/>
      <c r="BG45" s="872"/>
      <c r="BH45" s="872"/>
      <c r="BI45" s="872"/>
      <c r="BJ45" s="872"/>
      <c r="BK45" s="872"/>
      <c r="BL45" s="872"/>
      <c r="BM45" s="872"/>
      <c r="BN45" s="873"/>
      <c r="BO45" s="874"/>
      <c r="BP45" s="875"/>
      <c r="BQ45" s="875"/>
      <c r="BR45" s="876"/>
      <c r="BS45" s="97"/>
    </row>
    <row r="46" spans="1:71" ht="13.5">
      <c r="A46" s="97"/>
      <c r="B46" s="871" t="s">
        <v>87</v>
      </c>
      <c r="C46" s="872"/>
      <c r="D46" s="872"/>
      <c r="E46" s="872"/>
      <c r="F46" s="872"/>
      <c r="G46" s="872"/>
      <c r="H46" s="872"/>
      <c r="I46" s="872"/>
      <c r="J46" s="872"/>
      <c r="K46" s="872"/>
      <c r="L46" s="872"/>
      <c r="M46" s="873"/>
      <c r="N46" s="874"/>
      <c r="O46" s="875"/>
      <c r="P46" s="875"/>
      <c r="Q46" s="876"/>
      <c r="R46" s="97"/>
      <c r="S46" s="97"/>
      <c r="T46" s="871" t="s">
        <v>142</v>
      </c>
      <c r="U46" s="872"/>
      <c r="V46" s="872"/>
      <c r="W46" s="872"/>
      <c r="X46" s="872"/>
      <c r="Y46" s="872"/>
      <c r="Z46" s="872"/>
      <c r="AA46" s="872"/>
      <c r="AB46" s="872"/>
      <c r="AC46" s="872"/>
      <c r="AD46" s="872"/>
      <c r="AE46" s="873"/>
      <c r="AF46" s="874"/>
      <c r="AG46" s="875"/>
      <c r="AH46" s="875"/>
      <c r="AI46" s="876"/>
      <c r="AJ46" s="97"/>
      <c r="AK46" s="97"/>
      <c r="AL46" s="871" t="s">
        <v>549</v>
      </c>
      <c r="AM46" s="872"/>
      <c r="AN46" s="872"/>
      <c r="AO46" s="872"/>
      <c r="AP46" s="872"/>
      <c r="AQ46" s="872"/>
      <c r="AR46" s="872"/>
      <c r="AS46" s="872"/>
      <c r="AT46" s="872"/>
      <c r="AU46" s="872"/>
      <c r="AV46" s="872"/>
      <c r="AW46" s="873"/>
      <c r="AX46" s="874"/>
      <c r="AY46" s="875"/>
      <c r="AZ46" s="875"/>
      <c r="BA46" s="876"/>
      <c r="BB46" s="97"/>
      <c r="BC46" s="871" t="s">
        <v>487</v>
      </c>
      <c r="BD46" s="872"/>
      <c r="BE46" s="872"/>
      <c r="BF46" s="872"/>
      <c r="BG46" s="872"/>
      <c r="BH46" s="872"/>
      <c r="BI46" s="872"/>
      <c r="BJ46" s="872"/>
      <c r="BK46" s="872"/>
      <c r="BL46" s="872"/>
      <c r="BM46" s="872"/>
      <c r="BN46" s="873"/>
      <c r="BO46" s="874"/>
      <c r="BP46" s="875"/>
      <c r="BQ46" s="875"/>
      <c r="BR46" s="876"/>
      <c r="BS46" s="97"/>
    </row>
    <row r="47" spans="1:71" ht="13.5">
      <c r="A47" s="97"/>
      <c r="B47" s="871" t="s">
        <v>88</v>
      </c>
      <c r="C47" s="872"/>
      <c r="D47" s="872"/>
      <c r="E47" s="872"/>
      <c r="F47" s="872"/>
      <c r="G47" s="872"/>
      <c r="H47" s="872"/>
      <c r="I47" s="872"/>
      <c r="J47" s="872"/>
      <c r="K47" s="872"/>
      <c r="L47" s="872"/>
      <c r="M47" s="873"/>
      <c r="N47" s="874"/>
      <c r="O47" s="875"/>
      <c r="P47" s="875"/>
      <c r="Q47" s="876"/>
      <c r="R47" s="97"/>
      <c r="S47" s="97"/>
      <c r="T47" s="871" t="s">
        <v>550</v>
      </c>
      <c r="U47" s="872"/>
      <c r="V47" s="872"/>
      <c r="W47" s="872"/>
      <c r="X47" s="872"/>
      <c r="Y47" s="872"/>
      <c r="Z47" s="872"/>
      <c r="AA47" s="872"/>
      <c r="AB47" s="872"/>
      <c r="AC47" s="872"/>
      <c r="AD47" s="872"/>
      <c r="AE47" s="873"/>
      <c r="AF47" s="874"/>
      <c r="AG47" s="875"/>
      <c r="AH47" s="875"/>
      <c r="AI47" s="876"/>
      <c r="AJ47" s="97"/>
      <c r="AK47" s="97"/>
      <c r="AL47" s="871" t="s">
        <v>489</v>
      </c>
      <c r="AM47" s="872"/>
      <c r="AN47" s="872"/>
      <c r="AO47" s="872"/>
      <c r="AP47" s="872"/>
      <c r="AQ47" s="872"/>
      <c r="AR47" s="872"/>
      <c r="AS47" s="872"/>
      <c r="AT47" s="872"/>
      <c r="AU47" s="872"/>
      <c r="AV47" s="872"/>
      <c r="AW47" s="873"/>
      <c r="AX47" s="874"/>
      <c r="AY47" s="875"/>
      <c r="AZ47" s="875"/>
      <c r="BA47" s="876"/>
      <c r="BB47" s="97"/>
      <c r="BC47" s="871" t="s">
        <v>490</v>
      </c>
      <c r="BD47" s="872"/>
      <c r="BE47" s="872"/>
      <c r="BF47" s="872"/>
      <c r="BG47" s="872"/>
      <c r="BH47" s="872"/>
      <c r="BI47" s="872"/>
      <c r="BJ47" s="872"/>
      <c r="BK47" s="872"/>
      <c r="BL47" s="872"/>
      <c r="BM47" s="872"/>
      <c r="BN47" s="873"/>
      <c r="BO47" s="874"/>
      <c r="BP47" s="875"/>
      <c r="BQ47" s="875"/>
      <c r="BR47" s="876"/>
      <c r="BS47" s="97"/>
    </row>
    <row r="48" spans="1:71" ht="13.5">
      <c r="A48" s="97"/>
      <c r="B48" s="871" t="s">
        <v>89</v>
      </c>
      <c r="C48" s="872"/>
      <c r="D48" s="872"/>
      <c r="E48" s="872"/>
      <c r="F48" s="872"/>
      <c r="G48" s="872"/>
      <c r="H48" s="872"/>
      <c r="I48" s="872"/>
      <c r="J48" s="872"/>
      <c r="K48" s="872"/>
      <c r="L48" s="872"/>
      <c r="M48" s="873"/>
      <c r="N48" s="874"/>
      <c r="O48" s="875"/>
      <c r="P48" s="875"/>
      <c r="Q48" s="876"/>
      <c r="R48" s="97"/>
      <c r="S48" s="97"/>
      <c r="T48" s="871" t="s">
        <v>143</v>
      </c>
      <c r="U48" s="872"/>
      <c r="V48" s="872"/>
      <c r="W48" s="872"/>
      <c r="X48" s="872"/>
      <c r="Y48" s="872"/>
      <c r="Z48" s="872"/>
      <c r="AA48" s="872"/>
      <c r="AB48" s="872"/>
      <c r="AC48" s="872"/>
      <c r="AD48" s="872"/>
      <c r="AE48" s="873"/>
      <c r="AF48" s="874"/>
      <c r="AG48" s="875"/>
      <c r="AH48" s="875"/>
      <c r="AI48" s="876"/>
      <c r="AJ48" s="97"/>
      <c r="AK48" s="97"/>
      <c r="AL48" s="871" t="s">
        <v>491</v>
      </c>
      <c r="AM48" s="872"/>
      <c r="AN48" s="872"/>
      <c r="AO48" s="872"/>
      <c r="AP48" s="872"/>
      <c r="AQ48" s="872"/>
      <c r="AR48" s="872"/>
      <c r="AS48" s="872"/>
      <c r="AT48" s="872"/>
      <c r="AU48" s="872"/>
      <c r="AV48" s="872"/>
      <c r="AW48" s="873"/>
      <c r="AX48" s="874"/>
      <c r="AY48" s="875"/>
      <c r="AZ48" s="875"/>
      <c r="BA48" s="876"/>
      <c r="BB48" s="97"/>
      <c r="BC48" s="895" t="s">
        <v>492</v>
      </c>
      <c r="BD48" s="896"/>
      <c r="BE48" s="896"/>
      <c r="BF48" s="896"/>
      <c r="BG48" s="896"/>
      <c r="BH48" s="896"/>
      <c r="BI48" s="896"/>
      <c r="BJ48" s="896"/>
      <c r="BK48" s="896"/>
      <c r="BL48" s="896"/>
      <c r="BM48" s="896"/>
      <c r="BN48" s="897"/>
      <c r="BO48" s="874"/>
      <c r="BP48" s="875"/>
      <c r="BQ48" s="875"/>
      <c r="BR48" s="876"/>
      <c r="BS48" s="97"/>
    </row>
    <row r="49" spans="1:71" ht="13.5">
      <c r="A49" s="97"/>
      <c r="B49" s="871" t="s">
        <v>90</v>
      </c>
      <c r="C49" s="872"/>
      <c r="D49" s="872"/>
      <c r="E49" s="872"/>
      <c r="F49" s="872"/>
      <c r="G49" s="872"/>
      <c r="H49" s="872"/>
      <c r="I49" s="872"/>
      <c r="J49" s="872"/>
      <c r="K49" s="872"/>
      <c r="L49" s="872"/>
      <c r="M49" s="873"/>
      <c r="N49" s="874"/>
      <c r="O49" s="875"/>
      <c r="P49" s="875"/>
      <c r="Q49" s="876"/>
      <c r="R49" s="97"/>
      <c r="S49" s="97"/>
      <c r="T49" s="871" t="s">
        <v>144</v>
      </c>
      <c r="U49" s="872"/>
      <c r="V49" s="872"/>
      <c r="W49" s="872"/>
      <c r="X49" s="872"/>
      <c r="Y49" s="872"/>
      <c r="Z49" s="872"/>
      <c r="AA49" s="872"/>
      <c r="AB49" s="872"/>
      <c r="AC49" s="872"/>
      <c r="AD49" s="872"/>
      <c r="AE49" s="873"/>
      <c r="AF49" s="874"/>
      <c r="AG49" s="875"/>
      <c r="AH49" s="875"/>
      <c r="AI49" s="876"/>
      <c r="AJ49" s="97"/>
      <c r="AK49" s="97"/>
      <c r="AL49" s="871" t="s">
        <v>493</v>
      </c>
      <c r="AM49" s="872"/>
      <c r="AN49" s="872"/>
      <c r="AO49" s="872"/>
      <c r="AP49" s="872"/>
      <c r="AQ49" s="872"/>
      <c r="AR49" s="872"/>
      <c r="AS49" s="872"/>
      <c r="AT49" s="872"/>
      <c r="AU49" s="872"/>
      <c r="AV49" s="872"/>
      <c r="AW49" s="873"/>
      <c r="AX49" s="874"/>
      <c r="AY49" s="875"/>
      <c r="AZ49" s="875"/>
      <c r="BA49" s="876"/>
      <c r="BB49" s="97"/>
      <c r="BC49" s="895" t="s">
        <v>494</v>
      </c>
      <c r="BD49" s="896"/>
      <c r="BE49" s="896"/>
      <c r="BF49" s="896"/>
      <c r="BG49" s="896"/>
      <c r="BH49" s="896"/>
      <c r="BI49" s="896"/>
      <c r="BJ49" s="896"/>
      <c r="BK49" s="896"/>
      <c r="BL49" s="896"/>
      <c r="BM49" s="896"/>
      <c r="BN49" s="897"/>
      <c r="BO49" s="874"/>
      <c r="BP49" s="875"/>
      <c r="BQ49" s="875"/>
      <c r="BR49" s="876"/>
      <c r="BS49" s="97"/>
    </row>
    <row r="50" spans="1:71" ht="13.5">
      <c r="A50" s="97"/>
      <c r="B50" s="871" t="s">
        <v>91</v>
      </c>
      <c r="C50" s="872"/>
      <c r="D50" s="872"/>
      <c r="E50" s="872"/>
      <c r="F50" s="872"/>
      <c r="G50" s="872"/>
      <c r="H50" s="872"/>
      <c r="I50" s="872"/>
      <c r="J50" s="872"/>
      <c r="K50" s="872"/>
      <c r="L50" s="872"/>
      <c r="M50" s="873"/>
      <c r="N50" s="874"/>
      <c r="O50" s="875"/>
      <c r="P50" s="875"/>
      <c r="Q50" s="876"/>
      <c r="R50" s="97"/>
      <c r="S50" s="97"/>
      <c r="T50" s="871" t="s">
        <v>145</v>
      </c>
      <c r="U50" s="872"/>
      <c r="V50" s="872"/>
      <c r="W50" s="872"/>
      <c r="X50" s="872"/>
      <c r="Y50" s="872"/>
      <c r="Z50" s="872"/>
      <c r="AA50" s="872"/>
      <c r="AB50" s="872"/>
      <c r="AC50" s="872"/>
      <c r="AD50" s="872"/>
      <c r="AE50" s="873"/>
      <c r="AF50" s="874"/>
      <c r="AG50" s="875"/>
      <c r="AH50" s="875"/>
      <c r="AI50" s="876"/>
      <c r="AJ50" s="97"/>
      <c r="AK50" s="97"/>
      <c r="AL50" s="871" t="s">
        <v>495</v>
      </c>
      <c r="AM50" s="872"/>
      <c r="AN50" s="872"/>
      <c r="AO50" s="872"/>
      <c r="AP50" s="872"/>
      <c r="AQ50" s="872"/>
      <c r="AR50" s="872"/>
      <c r="AS50" s="872"/>
      <c r="AT50" s="872"/>
      <c r="AU50" s="872"/>
      <c r="AV50" s="872"/>
      <c r="AW50" s="873"/>
      <c r="AX50" s="874"/>
      <c r="AY50" s="875"/>
      <c r="AZ50" s="875"/>
      <c r="BA50" s="876"/>
      <c r="BB50" s="97"/>
      <c r="BC50" s="871" t="s">
        <v>496</v>
      </c>
      <c r="BD50" s="872"/>
      <c r="BE50" s="872"/>
      <c r="BF50" s="872"/>
      <c r="BG50" s="872"/>
      <c r="BH50" s="872"/>
      <c r="BI50" s="872"/>
      <c r="BJ50" s="872"/>
      <c r="BK50" s="872"/>
      <c r="BL50" s="872"/>
      <c r="BM50" s="872"/>
      <c r="BN50" s="873"/>
      <c r="BO50" s="874"/>
      <c r="BP50" s="875"/>
      <c r="BQ50" s="875"/>
      <c r="BR50" s="876"/>
      <c r="BS50" s="97"/>
    </row>
    <row r="51" spans="1:71" ht="13.5">
      <c r="A51" s="97"/>
      <c r="B51" s="877" t="s">
        <v>92</v>
      </c>
      <c r="C51" s="878"/>
      <c r="D51" s="878"/>
      <c r="E51" s="878"/>
      <c r="F51" s="878"/>
      <c r="G51" s="878"/>
      <c r="H51" s="878"/>
      <c r="I51" s="878"/>
      <c r="J51" s="878"/>
      <c r="K51" s="878"/>
      <c r="L51" s="878"/>
      <c r="M51" s="879"/>
      <c r="N51" s="880"/>
      <c r="O51" s="881"/>
      <c r="P51" s="881"/>
      <c r="Q51" s="882"/>
      <c r="R51" s="97"/>
      <c r="S51" s="97"/>
      <c r="T51" s="871" t="s">
        <v>146</v>
      </c>
      <c r="U51" s="872"/>
      <c r="V51" s="872"/>
      <c r="W51" s="872"/>
      <c r="X51" s="872"/>
      <c r="Y51" s="872"/>
      <c r="Z51" s="872"/>
      <c r="AA51" s="872"/>
      <c r="AB51" s="872"/>
      <c r="AC51" s="872"/>
      <c r="AD51" s="872"/>
      <c r="AE51" s="873"/>
      <c r="AF51" s="874"/>
      <c r="AG51" s="875"/>
      <c r="AH51" s="875"/>
      <c r="AI51" s="876"/>
      <c r="AJ51" s="97"/>
      <c r="AK51" s="97"/>
      <c r="AL51" s="871" t="s">
        <v>497</v>
      </c>
      <c r="AM51" s="872"/>
      <c r="AN51" s="872"/>
      <c r="AO51" s="872"/>
      <c r="AP51" s="872"/>
      <c r="AQ51" s="872"/>
      <c r="AR51" s="872"/>
      <c r="AS51" s="872"/>
      <c r="AT51" s="872"/>
      <c r="AU51" s="872"/>
      <c r="AV51" s="872"/>
      <c r="AW51" s="873"/>
      <c r="AX51" s="874"/>
      <c r="AY51" s="875"/>
      <c r="AZ51" s="875"/>
      <c r="BA51" s="876"/>
      <c r="BB51" s="97"/>
      <c r="BC51" s="871" t="s">
        <v>498</v>
      </c>
      <c r="BD51" s="872"/>
      <c r="BE51" s="872"/>
      <c r="BF51" s="872"/>
      <c r="BG51" s="872"/>
      <c r="BH51" s="872"/>
      <c r="BI51" s="872"/>
      <c r="BJ51" s="872"/>
      <c r="BK51" s="872"/>
      <c r="BL51" s="872"/>
      <c r="BM51" s="872"/>
      <c r="BN51" s="873"/>
      <c r="BO51" s="874"/>
      <c r="BP51" s="875"/>
      <c r="BQ51" s="875"/>
      <c r="BR51" s="876"/>
      <c r="BS51" s="97"/>
    </row>
    <row r="52" spans="1:71" ht="13.5">
      <c r="A52" s="97"/>
      <c r="B52" s="871" t="s">
        <v>93</v>
      </c>
      <c r="C52" s="872"/>
      <c r="D52" s="872"/>
      <c r="E52" s="872"/>
      <c r="F52" s="872"/>
      <c r="G52" s="872"/>
      <c r="H52" s="872"/>
      <c r="I52" s="872"/>
      <c r="J52" s="872"/>
      <c r="K52" s="872"/>
      <c r="L52" s="872"/>
      <c r="M52" s="873"/>
      <c r="N52" s="874"/>
      <c r="O52" s="875"/>
      <c r="P52" s="875"/>
      <c r="Q52" s="876"/>
      <c r="R52" s="97"/>
      <c r="S52" s="97"/>
      <c r="T52" s="871" t="s">
        <v>147</v>
      </c>
      <c r="U52" s="872"/>
      <c r="V52" s="872"/>
      <c r="W52" s="872"/>
      <c r="X52" s="872"/>
      <c r="Y52" s="872"/>
      <c r="Z52" s="872"/>
      <c r="AA52" s="872"/>
      <c r="AB52" s="872"/>
      <c r="AC52" s="872"/>
      <c r="AD52" s="872"/>
      <c r="AE52" s="873"/>
      <c r="AF52" s="874"/>
      <c r="AG52" s="875"/>
      <c r="AH52" s="875"/>
      <c r="AI52" s="876"/>
      <c r="AJ52" s="97"/>
      <c r="AK52" s="97"/>
      <c r="AL52" s="871" t="s">
        <v>499</v>
      </c>
      <c r="AM52" s="872"/>
      <c r="AN52" s="872"/>
      <c r="AO52" s="872"/>
      <c r="AP52" s="872"/>
      <c r="AQ52" s="872"/>
      <c r="AR52" s="872"/>
      <c r="AS52" s="872"/>
      <c r="AT52" s="872"/>
      <c r="AU52" s="872"/>
      <c r="AV52" s="872"/>
      <c r="AW52" s="873"/>
      <c r="AX52" s="874"/>
      <c r="AY52" s="875"/>
      <c r="AZ52" s="875"/>
      <c r="BA52" s="876"/>
      <c r="BB52" s="97"/>
      <c r="BC52" s="871" t="s">
        <v>500</v>
      </c>
      <c r="BD52" s="872"/>
      <c r="BE52" s="872"/>
      <c r="BF52" s="872"/>
      <c r="BG52" s="872"/>
      <c r="BH52" s="872"/>
      <c r="BI52" s="872"/>
      <c r="BJ52" s="872"/>
      <c r="BK52" s="872"/>
      <c r="BL52" s="872"/>
      <c r="BM52" s="872"/>
      <c r="BN52" s="873"/>
      <c r="BO52" s="874"/>
      <c r="BP52" s="875"/>
      <c r="BQ52" s="875"/>
      <c r="BR52" s="876"/>
      <c r="BS52" s="97"/>
    </row>
    <row r="53" spans="1:71" ht="13.5">
      <c r="A53" s="97"/>
      <c r="B53" s="871" t="s">
        <v>551</v>
      </c>
      <c r="C53" s="872"/>
      <c r="D53" s="872"/>
      <c r="E53" s="872"/>
      <c r="F53" s="872"/>
      <c r="G53" s="872"/>
      <c r="H53" s="872"/>
      <c r="I53" s="872"/>
      <c r="J53" s="872"/>
      <c r="K53" s="872"/>
      <c r="L53" s="872"/>
      <c r="M53" s="873"/>
      <c r="N53" s="874"/>
      <c r="O53" s="875"/>
      <c r="P53" s="875"/>
      <c r="Q53" s="876"/>
      <c r="R53" s="97"/>
      <c r="S53" s="97"/>
      <c r="T53" s="871" t="s">
        <v>148</v>
      </c>
      <c r="U53" s="872"/>
      <c r="V53" s="872"/>
      <c r="W53" s="872"/>
      <c r="X53" s="872"/>
      <c r="Y53" s="872"/>
      <c r="Z53" s="872"/>
      <c r="AA53" s="872"/>
      <c r="AB53" s="872"/>
      <c r="AC53" s="872"/>
      <c r="AD53" s="872"/>
      <c r="AE53" s="873"/>
      <c r="AF53" s="874"/>
      <c r="AG53" s="875"/>
      <c r="AH53" s="875"/>
      <c r="AI53" s="876"/>
      <c r="AJ53" s="97"/>
      <c r="AK53" s="97"/>
      <c r="AL53" s="889" t="s">
        <v>502</v>
      </c>
      <c r="AM53" s="890"/>
      <c r="AN53" s="890"/>
      <c r="AO53" s="890"/>
      <c r="AP53" s="890"/>
      <c r="AQ53" s="890"/>
      <c r="AR53" s="890"/>
      <c r="AS53" s="890"/>
      <c r="AT53" s="890"/>
      <c r="AU53" s="890"/>
      <c r="AV53" s="890"/>
      <c r="AW53" s="891"/>
      <c r="AX53" s="892"/>
      <c r="AY53" s="893"/>
      <c r="AZ53" s="893"/>
      <c r="BA53" s="894"/>
      <c r="BB53" s="97"/>
      <c r="BC53" s="871" t="s">
        <v>503</v>
      </c>
      <c r="BD53" s="872"/>
      <c r="BE53" s="872"/>
      <c r="BF53" s="872"/>
      <c r="BG53" s="872"/>
      <c r="BH53" s="872"/>
      <c r="BI53" s="872"/>
      <c r="BJ53" s="872"/>
      <c r="BK53" s="872"/>
      <c r="BL53" s="872"/>
      <c r="BM53" s="872"/>
      <c r="BN53" s="873"/>
      <c r="BO53" s="874"/>
      <c r="BP53" s="875"/>
      <c r="BQ53" s="875"/>
      <c r="BR53" s="876"/>
      <c r="BS53" s="97"/>
    </row>
    <row r="54" spans="1:71" ht="13.5">
      <c r="A54" s="97"/>
      <c r="B54" s="871" t="s">
        <v>94</v>
      </c>
      <c r="C54" s="872"/>
      <c r="D54" s="872"/>
      <c r="E54" s="872"/>
      <c r="F54" s="872"/>
      <c r="G54" s="872"/>
      <c r="H54" s="872"/>
      <c r="I54" s="872"/>
      <c r="J54" s="872"/>
      <c r="K54" s="872"/>
      <c r="L54" s="872"/>
      <c r="M54" s="873"/>
      <c r="N54" s="874"/>
      <c r="O54" s="875"/>
      <c r="P54" s="875"/>
      <c r="Q54" s="876"/>
      <c r="R54" s="97"/>
      <c r="S54" s="97"/>
      <c r="T54" s="871" t="s">
        <v>149</v>
      </c>
      <c r="U54" s="872"/>
      <c r="V54" s="872"/>
      <c r="W54" s="872"/>
      <c r="X54" s="872"/>
      <c r="Y54" s="872"/>
      <c r="Z54" s="872"/>
      <c r="AA54" s="872"/>
      <c r="AB54" s="872"/>
      <c r="AC54" s="872"/>
      <c r="AD54" s="872"/>
      <c r="AE54" s="873"/>
      <c r="AF54" s="874"/>
      <c r="AG54" s="875"/>
      <c r="AH54" s="875"/>
      <c r="AI54" s="876"/>
      <c r="AJ54" s="97"/>
      <c r="AK54" s="97"/>
      <c r="AL54" s="883" t="s">
        <v>552</v>
      </c>
      <c r="AM54" s="884"/>
      <c r="AN54" s="884"/>
      <c r="AO54" s="884"/>
      <c r="AP54" s="884"/>
      <c r="AQ54" s="884"/>
      <c r="AR54" s="884"/>
      <c r="AS54" s="884"/>
      <c r="AT54" s="884"/>
      <c r="AU54" s="884"/>
      <c r="AV54" s="884"/>
      <c r="AW54" s="885"/>
      <c r="AX54" s="874"/>
      <c r="AY54" s="875"/>
      <c r="AZ54" s="875"/>
      <c r="BA54" s="876"/>
      <c r="BB54" s="97"/>
      <c r="BC54" s="97"/>
      <c r="BD54" s="97"/>
      <c r="BE54" s="97"/>
      <c r="BF54" s="97"/>
      <c r="BG54" s="97"/>
      <c r="BH54" s="97"/>
      <c r="BI54" s="97"/>
      <c r="BJ54" s="97"/>
      <c r="BK54" s="97"/>
      <c r="BL54" s="97"/>
      <c r="BM54" s="97"/>
      <c r="BN54" s="97"/>
      <c r="BO54" s="97"/>
      <c r="BP54" s="97"/>
      <c r="BQ54" s="97"/>
      <c r="BR54" s="97"/>
      <c r="BS54" s="97"/>
    </row>
    <row r="55" spans="1:71" ht="13.5">
      <c r="A55" s="97"/>
      <c r="B55" s="871" t="s">
        <v>95</v>
      </c>
      <c r="C55" s="872"/>
      <c r="D55" s="872"/>
      <c r="E55" s="872"/>
      <c r="F55" s="872"/>
      <c r="G55" s="872"/>
      <c r="H55" s="872"/>
      <c r="I55" s="872"/>
      <c r="J55" s="872"/>
      <c r="K55" s="872"/>
      <c r="L55" s="872"/>
      <c r="M55" s="873"/>
      <c r="N55" s="874"/>
      <c r="O55" s="875"/>
      <c r="P55" s="875"/>
      <c r="Q55" s="876"/>
      <c r="R55" s="97"/>
      <c r="S55" s="97"/>
      <c r="T55" s="871" t="s">
        <v>553</v>
      </c>
      <c r="U55" s="872"/>
      <c r="V55" s="872"/>
      <c r="W55" s="872"/>
      <c r="X55" s="872"/>
      <c r="Y55" s="872"/>
      <c r="Z55" s="872"/>
      <c r="AA55" s="872"/>
      <c r="AB55" s="872"/>
      <c r="AC55" s="872"/>
      <c r="AD55" s="872"/>
      <c r="AE55" s="873"/>
      <c r="AF55" s="874"/>
      <c r="AG55" s="875"/>
      <c r="AH55" s="875"/>
      <c r="AI55" s="876"/>
      <c r="AJ55" s="97"/>
      <c r="AK55" s="97"/>
      <c r="AL55" s="871" t="s">
        <v>506</v>
      </c>
      <c r="AM55" s="872"/>
      <c r="AN55" s="872"/>
      <c r="AO55" s="872"/>
      <c r="AP55" s="872"/>
      <c r="AQ55" s="872"/>
      <c r="AR55" s="872"/>
      <c r="AS55" s="872"/>
      <c r="AT55" s="872"/>
      <c r="AU55" s="872"/>
      <c r="AV55" s="872"/>
      <c r="AW55" s="873"/>
      <c r="AX55" s="874"/>
      <c r="AY55" s="875"/>
      <c r="AZ55" s="875"/>
      <c r="BA55" s="876"/>
      <c r="BB55" s="97"/>
      <c r="BC55" s="97"/>
      <c r="BD55" s="97"/>
      <c r="BE55" s="97"/>
      <c r="BF55" s="97"/>
      <c r="BG55" s="97"/>
      <c r="BH55" s="97"/>
      <c r="BI55" s="97"/>
      <c r="BJ55" s="97"/>
      <c r="BK55" s="97"/>
      <c r="BL55" s="97"/>
      <c r="BM55" s="97"/>
      <c r="BN55" s="97"/>
      <c r="BO55" s="97"/>
      <c r="BP55" s="97"/>
      <c r="BQ55" s="97"/>
      <c r="BR55" s="97"/>
      <c r="BS55" s="97"/>
    </row>
    <row r="56" spans="1:71" ht="13.5">
      <c r="A56" s="97"/>
      <c r="B56" s="871" t="s">
        <v>96</v>
      </c>
      <c r="C56" s="872"/>
      <c r="D56" s="872"/>
      <c r="E56" s="872"/>
      <c r="F56" s="872"/>
      <c r="G56" s="872"/>
      <c r="H56" s="872"/>
      <c r="I56" s="872"/>
      <c r="J56" s="872"/>
      <c r="K56" s="872"/>
      <c r="L56" s="872"/>
      <c r="M56" s="873"/>
      <c r="N56" s="874"/>
      <c r="O56" s="875"/>
      <c r="P56" s="875"/>
      <c r="Q56" s="876"/>
      <c r="R56" s="97"/>
      <c r="S56" s="97"/>
      <c r="T56" s="871" t="s">
        <v>150</v>
      </c>
      <c r="U56" s="872"/>
      <c r="V56" s="872"/>
      <c r="W56" s="872"/>
      <c r="X56" s="872"/>
      <c r="Y56" s="872"/>
      <c r="Z56" s="872"/>
      <c r="AA56" s="872"/>
      <c r="AB56" s="872"/>
      <c r="AC56" s="872"/>
      <c r="AD56" s="872"/>
      <c r="AE56" s="873"/>
      <c r="AF56" s="874"/>
      <c r="AG56" s="875"/>
      <c r="AH56" s="875"/>
      <c r="AI56" s="876"/>
      <c r="AJ56" s="97"/>
      <c r="AK56" s="97"/>
      <c r="AL56" s="871" t="s">
        <v>507</v>
      </c>
      <c r="AM56" s="872"/>
      <c r="AN56" s="872"/>
      <c r="AO56" s="872"/>
      <c r="AP56" s="872"/>
      <c r="AQ56" s="872"/>
      <c r="AR56" s="872"/>
      <c r="AS56" s="872"/>
      <c r="AT56" s="872"/>
      <c r="AU56" s="872"/>
      <c r="AV56" s="872"/>
      <c r="AW56" s="873"/>
      <c r="AX56" s="874"/>
      <c r="AY56" s="875"/>
      <c r="AZ56" s="875"/>
      <c r="BA56" s="876"/>
      <c r="BB56" s="97"/>
      <c r="BC56" s="97"/>
      <c r="BD56" s="97"/>
      <c r="BE56" s="97"/>
      <c r="BF56" s="97"/>
      <c r="BG56" s="97"/>
      <c r="BH56" s="97"/>
      <c r="BI56" s="97"/>
      <c r="BJ56" s="97"/>
      <c r="BK56" s="97"/>
      <c r="BL56" s="97"/>
      <c r="BM56" s="97"/>
      <c r="BN56" s="97"/>
      <c r="BO56" s="97"/>
      <c r="BP56" s="97"/>
      <c r="BQ56" s="97"/>
      <c r="BR56" s="97"/>
      <c r="BS56" s="97"/>
    </row>
    <row r="57" spans="1:71" ht="13.5">
      <c r="A57" s="97"/>
      <c r="B57" s="871" t="s">
        <v>97</v>
      </c>
      <c r="C57" s="872"/>
      <c r="D57" s="872"/>
      <c r="E57" s="872"/>
      <c r="F57" s="872"/>
      <c r="G57" s="872"/>
      <c r="H57" s="872"/>
      <c r="I57" s="872"/>
      <c r="J57" s="872"/>
      <c r="K57" s="872"/>
      <c r="L57" s="872"/>
      <c r="M57" s="873"/>
      <c r="N57" s="874"/>
      <c r="O57" s="875"/>
      <c r="P57" s="875"/>
      <c r="Q57" s="876"/>
      <c r="R57" s="97"/>
      <c r="S57" s="97"/>
      <c r="T57" s="871" t="s">
        <v>151</v>
      </c>
      <c r="U57" s="872"/>
      <c r="V57" s="872"/>
      <c r="W57" s="872"/>
      <c r="X57" s="872"/>
      <c r="Y57" s="872"/>
      <c r="Z57" s="872"/>
      <c r="AA57" s="872"/>
      <c r="AB57" s="872"/>
      <c r="AC57" s="872"/>
      <c r="AD57" s="872"/>
      <c r="AE57" s="873"/>
      <c r="AF57" s="874"/>
      <c r="AG57" s="875"/>
      <c r="AH57" s="875"/>
      <c r="AI57" s="876"/>
      <c r="AJ57" s="97"/>
      <c r="AK57" s="97"/>
      <c r="AL57" s="871" t="s">
        <v>508</v>
      </c>
      <c r="AM57" s="872"/>
      <c r="AN57" s="872"/>
      <c r="AO57" s="872"/>
      <c r="AP57" s="872"/>
      <c r="AQ57" s="872"/>
      <c r="AR57" s="872"/>
      <c r="AS57" s="872"/>
      <c r="AT57" s="872"/>
      <c r="AU57" s="872"/>
      <c r="AV57" s="872"/>
      <c r="AW57" s="873"/>
      <c r="AX57" s="874"/>
      <c r="AY57" s="875"/>
      <c r="AZ57" s="875"/>
      <c r="BA57" s="876"/>
      <c r="BB57" s="97"/>
      <c r="BC57" s="97"/>
      <c r="BD57" s="97"/>
      <c r="BE57" s="97"/>
      <c r="BF57" s="97"/>
      <c r="BG57" s="97"/>
      <c r="BH57" s="97"/>
      <c r="BI57" s="97"/>
      <c r="BJ57" s="97"/>
      <c r="BK57" s="97"/>
      <c r="BL57" s="97"/>
      <c r="BM57" s="97"/>
      <c r="BN57" s="97"/>
      <c r="BO57" s="97"/>
      <c r="BP57" s="97"/>
      <c r="BQ57" s="97"/>
      <c r="BR57" s="97"/>
      <c r="BS57" s="97"/>
    </row>
    <row r="58" spans="1:71" ht="13.5">
      <c r="A58" s="97"/>
      <c r="B58" s="871" t="s">
        <v>98</v>
      </c>
      <c r="C58" s="872"/>
      <c r="D58" s="872"/>
      <c r="E58" s="872"/>
      <c r="F58" s="872"/>
      <c r="G58" s="872"/>
      <c r="H58" s="872"/>
      <c r="I58" s="872"/>
      <c r="J58" s="872"/>
      <c r="K58" s="872"/>
      <c r="L58" s="872"/>
      <c r="M58" s="873"/>
      <c r="N58" s="874"/>
      <c r="O58" s="875"/>
      <c r="P58" s="875"/>
      <c r="Q58" s="876"/>
      <c r="R58" s="97"/>
      <c r="S58" s="97"/>
      <c r="T58" s="871" t="s">
        <v>152</v>
      </c>
      <c r="U58" s="872"/>
      <c r="V58" s="872"/>
      <c r="W58" s="872"/>
      <c r="X58" s="872"/>
      <c r="Y58" s="872"/>
      <c r="Z58" s="872"/>
      <c r="AA58" s="872"/>
      <c r="AB58" s="872"/>
      <c r="AC58" s="872"/>
      <c r="AD58" s="872"/>
      <c r="AE58" s="873"/>
      <c r="AF58" s="874"/>
      <c r="AG58" s="875"/>
      <c r="AH58" s="875"/>
      <c r="AI58" s="876"/>
      <c r="AJ58" s="97"/>
      <c r="AK58" s="97"/>
      <c r="AL58" s="871" t="s">
        <v>509</v>
      </c>
      <c r="AM58" s="872"/>
      <c r="AN58" s="872"/>
      <c r="AO58" s="872"/>
      <c r="AP58" s="872"/>
      <c r="AQ58" s="872"/>
      <c r="AR58" s="872"/>
      <c r="AS58" s="872"/>
      <c r="AT58" s="872"/>
      <c r="AU58" s="872"/>
      <c r="AV58" s="872"/>
      <c r="AW58" s="873"/>
      <c r="AX58" s="874"/>
      <c r="AY58" s="875"/>
      <c r="AZ58" s="875"/>
      <c r="BA58" s="876"/>
      <c r="BB58" s="97"/>
      <c r="BC58" s="97"/>
      <c r="BD58" s="97"/>
      <c r="BE58" s="97"/>
      <c r="BF58" s="97"/>
      <c r="BG58" s="97"/>
      <c r="BH58" s="97"/>
      <c r="BI58" s="97"/>
      <c r="BJ58" s="97"/>
      <c r="BK58" s="97"/>
      <c r="BL58" s="97"/>
      <c r="BM58" s="97"/>
      <c r="BN58" s="97"/>
      <c r="BO58" s="97"/>
      <c r="BP58" s="97"/>
      <c r="BQ58" s="97"/>
      <c r="BR58" s="97"/>
      <c r="BS58" s="97"/>
    </row>
    <row r="59" spans="1:71" ht="13.5">
      <c r="A59" s="97"/>
      <c r="B59" s="871" t="s">
        <v>99</v>
      </c>
      <c r="C59" s="872"/>
      <c r="D59" s="872"/>
      <c r="E59" s="872"/>
      <c r="F59" s="872"/>
      <c r="G59" s="872"/>
      <c r="H59" s="872"/>
      <c r="I59" s="872"/>
      <c r="J59" s="872"/>
      <c r="K59" s="872"/>
      <c r="L59" s="872"/>
      <c r="M59" s="873"/>
      <c r="N59" s="874"/>
      <c r="O59" s="875"/>
      <c r="P59" s="875"/>
      <c r="Q59" s="876"/>
      <c r="R59" s="97"/>
      <c r="S59" s="97"/>
      <c r="T59" s="871" t="s">
        <v>153</v>
      </c>
      <c r="U59" s="872"/>
      <c r="V59" s="872"/>
      <c r="W59" s="872"/>
      <c r="X59" s="872"/>
      <c r="Y59" s="872"/>
      <c r="Z59" s="872"/>
      <c r="AA59" s="872"/>
      <c r="AB59" s="872"/>
      <c r="AC59" s="872"/>
      <c r="AD59" s="872"/>
      <c r="AE59" s="873"/>
      <c r="AF59" s="874"/>
      <c r="AG59" s="875"/>
      <c r="AH59" s="875"/>
      <c r="AI59" s="876"/>
      <c r="AJ59" s="97"/>
      <c r="AK59" s="97"/>
      <c r="AL59" s="871" t="s">
        <v>510</v>
      </c>
      <c r="AM59" s="872"/>
      <c r="AN59" s="872"/>
      <c r="AO59" s="872"/>
      <c r="AP59" s="872"/>
      <c r="AQ59" s="872"/>
      <c r="AR59" s="872"/>
      <c r="AS59" s="872"/>
      <c r="AT59" s="872"/>
      <c r="AU59" s="872"/>
      <c r="AV59" s="872"/>
      <c r="AW59" s="873"/>
      <c r="AX59" s="874"/>
      <c r="AY59" s="875"/>
      <c r="AZ59" s="875"/>
      <c r="BA59" s="876"/>
      <c r="BB59" s="97"/>
      <c r="BC59" s="97"/>
      <c r="BD59" s="97"/>
      <c r="BE59" s="97"/>
      <c r="BF59" s="97"/>
      <c r="BG59" s="97"/>
      <c r="BH59" s="97"/>
      <c r="BI59" s="97"/>
      <c r="BJ59" s="97"/>
      <c r="BK59" s="97"/>
      <c r="BL59" s="97"/>
      <c r="BM59" s="97"/>
      <c r="BN59" s="97"/>
      <c r="BO59" s="97"/>
      <c r="BP59" s="97"/>
      <c r="BQ59" s="97"/>
      <c r="BR59" s="97"/>
      <c r="BS59" s="97"/>
    </row>
    <row r="60" spans="1:71" ht="13.5">
      <c r="A60" s="97"/>
      <c r="B60" s="871" t="s">
        <v>100</v>
      </c>
      <c r="C60" s="872"/>
      <c r="D60" s="872"/>
      <c r="E60" s="872"/>
      <c r="F60" s="872"/>
      <c r="G60" s="872"/>
      <c r="H60" s="872"/>
      <c r="I60" s="872"/>
      <c r="J60" s="872"/>
      <c r="K60" s="872"/>
      <c r="L60" s="872"/>
      <c r="M60" s="873"/>
      <c r="N60" s="874"/>
      <c r="O60" s="875"/>
      <c r="P60" s="875"/>
      <c r="Q60" s="876"/>
      <c r="R60" s="97"/>
      <c r="S60" s="97"/>
      <c r="T60" s="871" t="s">
        <v>154</v>
      </c>
      <c r="U60" s="872"/>
      <c r="V60" s="872"/>
      <c r="W60" s="872"/>
      <c r="X60" s="872"/>
      <c r="Y60" s="872"/>
      <c r="Z60" s="872"/>
      <c r="AA60" s="872"/>
      <c r="AB60" s="872"/>
      <c r="AC60" s="872"/>
      <c r="AD60" s="872"/>
      <c r="AE60" s="873"/>
      <c r="AF60" s="874"/>
      <c r="AG60" s="875"/>
      <c r="AH60" s="875"/>
      <c r="AI60" s="876"/>
      <c r="AJ60" s="97"/>
      <c r="AK60" s="97"/>
      <c r="AL60" s="871" t="s">
        <v>511</v>
      </c>
      <c r="AM60" s="872"/>
      <c r="AN60" s="872"/>
      <c r="AO60" s="872"/>
      <c r="AP60" s="872"/>
      <c r="AQ60" s="872"/>
      <c r="AR60" s="872"/>
      <c r="AS60" s="872"/>
      <c r="AT60" s="872"/>
      <c r="AU60" s="872"/>
      <c r="AV60" s="872"/>
      <c r="AW60" s="873"/>
      <c r="AX60" s="874"/>
      <c r="AY60" s="875"/>
      <c r="AZ60" s="875"/>
      <c r="BA60" s="876"/>
      <c r="BB60" s="97"/>
      <c r="BC60" s="97"/>
      <c r="BD60" s="97"/>
      <c r="BE60" s="97"/>
      <c r="BF60" s="97"/>
      <c r="BG60" s="97"/>
      <c r="BH60" s="97"/>
      <c r="BI60" s="97"/>
      <c r="BJ60" s="97"/>
      <c r="BK60" s="97"/>
      <c r="BL60" s="97"/>
      <c r="BM60" s="97"/>
      <c r="BN60" s="97"/>
      <c r="BO60" s="97"/>
      <c r="BP60" s="97"/>
      <c r="BQ60" s="97"/>
      <c r="BR60" s="97"/>
      <c r="BS60" s="97"/>
    </row>
    <row r="61" spans="1:71" ht="13.5">
      <c r="A61" s="97"/>
      <c r="B61" s="871" t="s">
        <v>101</v>
      </c>
      <c r="C61" s="872"/>
      <c r="D61" s="872"/>
      <c r="E61" s="872"/>
      <c r="F61" s="872"/>
      <c r="G61" s="872"/>
      <c r="H61" s="872"/>
      <c r="I61" s="872"/>
      <c r="J61" s="872"/>
      <c r="K61" s="872"/>
      <c r="L61" s="872"/>
      <c r="M61" s="873"/>
      <c r="N61" s="874"/>
      <c r="O61" s="875"/>
      <c r="P61" s="875"/>
      <c r="Q61" s="876"/>
      <c r="R61" s="97"/>
      <c r="S61" s="97"/>
      <c r="T61" s="871" t="s">
        <v>155</v>
      </c>
      <c r="U61" s="872"/>
      <c r="V61" s="872"/>
      <c r="W61" s="872"/>
      <c r="X61" s="872"/>
      <c r="Y61" s="872"/>
      <c r="Z61" s="872"/>
      <c r="AA61" s="872"/>
      <c r="AB61" s="872"/>
      <c r="AC61" s="872"/>
      <c r="AD61" s="872"/>
      <c r="AE61" s="873"/>
      <c r="AF61" s="874"/>
      <c r="AG61" s="875"/>
      <c r="AH61" s="875"/>
      <c r="AI61" s="876"/>
      <c r="AJ61" s="97"/>
      <c r="AK61" s="97"/>
      <c r="AL61" s="889" t="s">
        <v>512</v>
      </c>
      <c r="AM61" s="890"/>
      <c r="AN61" s="890"/>
      <c r="AO61" s="890"/>
      <c r="AP61" s="890"/>
      <c r="AQ61" s="890"/>
      <c r="AR61" s="890"/>
      <c r="AS61" s="890"/>
      <c r="AT61" s="890"/>
      <c r="AU61" s="890"/>
      <c r="AV61" s="890"/>
      <c r="AW61" s="891"/>
      <c r="AX61" s="892"/>
      <c r="AY61" s="893"/>
      <c r="AZ61" s="893"/>
      <c r="BA61" s="894"/>
      <c r="BB61" s="97"/>
      <c r="BC61" s="97"/>
      <c r="BD61" s="97"/>
      <c r="BE61" s="97"/>
      <c r="BF61" s="97"/>
      <c r="BG61" s="97"/>
      <c r="BH61" s="97"/>
      <c r="BI61" s="97"/>
      <c r="BJ61" s="97"/>
      <c r="BK61" s="97"/>
      <c r="BL61" s="97"/>
      <c r="BM61" s="97"/>
      <c r="BN61" s="97"/>
      <c r="BO61" s="97"/>
      <c r="BP61" s="97"/>
      <c r="BQ61" s="97"/>
      <c r="BR61" s="97"/>
      <c r="BS61" s="97"/>
    </row>
    <row r="62" spans="1:71" ht="13.5">
      <c r="A62" s="97"/>
      <c r="B62" s="877" t="s">
        <v>554</v>
      </c>
      <c r="C62" s="878"/>
      <c r="D62" s="878"/>
      <c r="E62" s="878"/>
      <c r="F62" s="878"/>
      <c r="G62" s="878"/>
      <c r="H62" s="878"/>
      <c r="I62" s="878"/>
      <c r="J62" s="878"/>
      <c r="K62" s="878"/>
      <c r="L62" s="878"/>
      <c r="M62" s="879"/>
      <c r="N62" s="880"/>
      <c r="O62" s="881"/>
      <c r="P62" s="881"/>
      <c r="Q62" s="882"/>
      <c r="R62" s="97"/>
      <c r="S62" s="97"/>
      <c r="T62" s="871" t="s">
        <v>156</v>
      </c>
      <c r="U62" s="872"/>
      <c r="V62" s="872"/>
      <c r="W62" s="872"/>
      <c r="X62" s="872"/>
      <c r="Y62" s="872"/>
      <c r="Z62" s="872"/>
      <c r="AA62" s="872"/>
      <c r="AB62" s="872"/>
      <c r="AC62" s="872"/>
      <c r="AD62" s="872"/>
      <c r="AE62" s="873"/>
      <c r="AF62" s="874"/>
      <c r="AG62" s="875"/>
      <c r="AH62" s="875"/>
      <c r="AI62" s="876"/>
      <c r="AJ62" s="97"/>
      <c r="AK62" s="97"/>
      <c r="AL62" s="871" t="s">
        <v>555</v>
      </c>
      <c r="AM62" s="872"/>
      <c r="AN62" s="872"/>
      <c r="AO62" s="872"/>
      <c r="AP62" s="872"/>
      <c r="AQ62" s="872"/>
      <c r="AR62" s="872"/>
      <c r="AS62" s="872"/>
      <c r="AT62" s="872"/>
      <c r="AU62" s="872"/>
      <c r="AV62" s="872"/>
      <c r="AW62" s="873"/>
      <c r="AX62" s="874"/>
      <c r="AY62" s="875"/>
      <c r="AZ62" s="875"/>
      <c r="BA62" s="876"/>
      <c r="BB62" s="97"/>
      <c r="BC62" s="97"/>
      <c r="BD62" s="97"/>
      <c r="BE62" s="97"/>
      <c r="BF62" s="97"/>
      <c r="BG62" s="97"/>
      <c r="BH62" s="97"/>
      <c r="BI62" s="97"/>
      <c r="BJ62" s="97"/>
      <c r="BK62" s="97"/>
      <c r="BL62" s="97"/>
      <c r="BM62" s="97"/>
      <c r="BN62" s="97"/>
      <c r="BO62" s="97"/>
      <c r="BP62" s="97"/>
      <c r="BQ62" s="97"/>
      <c r="BR62" s="97"/>
      <c r="BS62" s="97"/>
    </row>
    <row r="63" spans="1:71" ht="13.5">
      <c r="A63" s="97"/>
      <c r="B63" s="871" t="s">
        <v>556</v>
      </c>
      <c r="C63" s="872"/>
      <c r="D63" s="872"/>
      <c r="E63" s="872"/>
      <c r="F63" s="872"/>
      <c r="G63" s="872"/>
      <c r="H63" s="872"/>
      <c r="I63" s="872"/>
      <c r="J63" s="872"/>
      <c r="K63" s="872"/>
      <c r="L63" s="872"/>
      <c r="M63" s="873"/>
      <c r="N63" s="874"/>
      <c r="O63" s="875"/>
      <c r="P63" s="875"/>
      <c r="Q63" s="876"/>
      <c r="R63" s="97"/>
      <c r="S63" s="97"/>
      <c r="T63" s="871" t="s">
        <v>157</v>
      </c>
      <c r="U63" s="872"/>
      <c r="V63" s="872"/>
      <c r="W63" s="872"/>
      <c r="X63" s="872"/>
      <c r="Y63" s="872"/>
      <c r="Z63" s="872"/>
      <c r="AA63" s="872"/>
      <c r="AB63" s="872"/>
      <c r="AC63" s="872"/>
      <c r="AD63" s="872"/>
      <c r="AE63" s="873"/>
      <c r="AF63" s="874"/>
      <c r="AG63" s="875"/>
      <c r="AH63" s="875"/>
      <c r="AI63" s="876"/>
      <c r="AJ63" s="97"/>
      <c r="AK63" s="97"/>
      <c r="AL63" s="871" t="s">
        <v>516</v>
      </c>
      <c r="AM63" s="872"/>
      <c r="AN63" s="872"/>
      <c r="AO63" s="872"/>
      <c r="AP63" s="872"/>
      <c r="AQ63" s="872"/>
      <c r="AR63" s="872"/>
      <c r="AS63" s="872"/>
      <c r="AT63" s="872"/>
      <c r="AU63" s="872"/>
      <c r="AV63" s="872"/>
      <c r="AW63" s="873"/>
      <c r="AX63" s="874"/>
      <c r="AY63" s="875"/>
      <c r="AZ63" s="875"/>
      <c r="BA63" s="876"/>
      <c r="BB63" s="97"/>
      <c r="BC63" s="97"/>
      <c r="BD63" s="97"/>
      <c r="BE63" s="97"/>
      <c r="BF63" s="97"/>
      <c r="BG63" s="97"/>
      <c r="BH63" s="97"/>
      <c r="BI63" s="97"/>
      <c r="BJ63" s="97"/>
      <c r="BK63" s="97"/>
      <c r="BL63" s="97"/>
      <c r="BM63" s="97"/>
      <c r="BN63" s="97"/>
      <c r="BO63" s="97"/>
      <c r="BP63" s="97"/>
      <c r="BQ63" s="97"/>
      <c r="BR63" s="97"/>
      <c r="BS63" s="97"/>
    </row>
    <row r="64" spans="1:71" ht="13.5">
      <c r="A64" s="97"/>
      <c r="B64" s="871" t="s">
        <v>102</v>
      </c>
      <c r="C64" s="872"/>
      <c r="D64" s="872"/>
      <c r="E64" s="872"/>
      <c r="F64" s="872"/>
      <c r="G64" s="872"/>
      <c r="H64" s="872"/>
      <c r="I64" s="872"/>
      <c r="J64" s="872"/>
      <c r="K64" s="872"/>
      <c r="L64" s="872"/>
      <c r="M64" s="873"/>
      <c r="N64" s="874"/>
      <c r="O64" s="875"/>
      <c r="P64" s="875"/>
      <c r="Q64" s="876"/>
      <c r="R64" s="97"/>
      <c r="S64" s="97"/>
      <c r="T64" s="871" t="s">
        <v>158</v>
      </c>
      <c r="U64" s="872"/>
      <c r="V64" s="872"/>
      <c r="W64" s="872"/>
      <c r="X64" s="872"/>
      <c r="Y64" s="872"/>
      <c r="Z64" s="872"/>
      <c r="AA64" s="872"/>
      <c r="AB64" s="872"/>
      <c r="AC64" s="872"/>
      <c r="AD64" s="872"/>
      <c r="AE64" s="873"/>
      <c r="AF64" s="874"/>
      <c r="AG64" s="875"/>
      <c r="AH64" s="875"/>
      <c r="AI64" s="876"/>
      <c r="AJ64" s="97"/>
      <c r="AK64" s="97"/>
      <c r="AL64" s="871" t="s">
        <v>557</v>
      </c>
      <c r="AM64" s="872"/>
      <c r="AN64" s="872"/>
      <c r="AO64" s="872"/>
      <c r="AP64" s="872"/>
      <c r="AQ64" s="872"/>
      <c r="AR64" s="872"/>
      <c r="AS64" s="872"/>
      <c r="AT64" s="872"/>
      <c r="AU64" s="872"/>
      <c r="AV64" s="872"/>
      <c r="AW64" s="873"/>
      <c r="AX64" s="874"/>
      <c r="AY64" s="875"/>
      <c r="AZ64" s="875"/>
      <c r="BA64" s="876"/>
      <c r="BB64" s="97"/>
      <c r="BC64" s="97"/>
      <c r="BD64" s="97"/>
      <c r="BE64" s="97"/>
      <c r="BF64" s="97"/>
      <c r="BG64" s="97"/>
      <c r="BH64" s="97"/>
      <c r="BI64" s="97"/>
      <c r="BJ64" s="97"/>
      <c r="BK64" s="97"/>
      <c r="BL64" s="97"/>
      <c r="BM64" s="97"/>
      <c r="BN64" s="97"/>
      <c r="BO64" s="97"/>
      <c r="BP64" s="97"/>
      <c r="BQ64" s="97"/>
      <c r="BR64" s="97"/>
      <c r="BS64" s="97"/>
    </row>
    <row r="65" spans="1:71" ht="13.5">
      <c r="A65" s="97"/>
      <c r="B65" s="871" t="s">
        <v>103</v>
      </c>
      <c r="C65" s="872"/>
      <c r="D65" s="872"/>
      <c r="E65" s="872"/>
      <c r="F65" s="872"/>
      <c r="G65" s="872"/>
      <c r="H65" s="872"/>
      <c r="I65" s="872"/>
      <c r="J65" s="872"/>
      <c r="K65" s="872"/>
      <c r="L65" s="872"/>
      <c r="M65" s="873"/>
      <c r="N65" s="874"/>
      <c r="O65" s="875"/>
      <c r="P65" s="875"/>
      <c r="Q65" s="876"/>
      <c r="R65" s="97"/>
      <c r="S65" s="97"/>
      <c r="T65" s="877" t="s">
        <v>159</v>
      </c>
      <c r="U65" s="878"/>
      <c r="V65" s="878"/>
      <c r="W65" s="878"/>
      <c r="X65" s="878"/>
      <c r="Y65" s="878"/>
      <c r="Z65" s="878"/>
      <c r="AA65" s="878"/>
      <c r="AB65" s="878"/>
      <c r="AC65" s="878"/>
      <c r="AD65" s="878"/>
      <c r="AE65" s="879"/>
      <c r="AF65" s="886"/>
      <c r="AG65" s="887"/>
      <c r="AH65" s="887"/>
      <c r="AI65" s="888"/>
      <c r="AJ65" s="97"/>
      <c r="AK65" s="97"/>
      <c r="AL65" s="871" t="s">
        <v>558</v>
      </c>
      <c r="AM65" s="872"/>
      <c r="AN65" s="872"/>
      <c r="AO65" s="872"/>
      <c r="AP65" s="872"/>
      <c r="AQ65" s="872"/>
      <c r="AR65" s="872"/>
      <c r="AS65" s="872"/>
      <c r="AT65" s="872"/>
      <c r="AU65" s="872"/>
      <c r="AV65" s="872"/>
      <c r="AW65" s="873"/>
      <c r="AX65" s="874"/>
      <c r="AY65" s="875"/>
      <c r="AZ65" s="875"/>
      <c r="BA65" s="876"/>
      <c r="BB65" s="97"/>
      <c r="BC65" s="97"/>
      <c r="BD65" s="97"/>
      <c r="BE65" s="97"/>
      <c r="BF65" s="97"/>
      <c r="BG65" s="97"/>
      <c r="BH65" s="97"/>
      <c r="BI65" s="97"/>
      <c r="BJ65" s="97"/>
      <c r="BK65" s="97"/>
      <c r="BL65" s="97"/>
      <c r="BM65" s="97"/>
      <c r="BN65" s="97"/>
      <c r="BO65" s="97"/>
      <c r="BP65" s="97"/>
      <c r="BQ65" s="97"/>
      <c r="BR65" s="97"/>
      <c r="BS65" s="97"/>
    </row>
    <row r="66" spans="1:71" ht="13.5">
      <c r="A66" s="97"/>
      <c r="B66" s="871" t="s">
        <v>104</v>
      </c>
      <c r="C66" s="872"/>
      <c r="D66" s="872"/>
      <c r="E66" s="872"/>
      <c r="F66" s="872"/>
      <c r="G66" s="872"/>
      <c r="H66" s="872"/>
      <c r="I66" s="872"/>
      <c r="J66" s="872"/>
      <c r="K66" s="872"/>
      <c r="L66" s="872"/>
      <c r="M66" s="873"/>
      <c r="N66" s="874"/>
      <c r="O66" s="875"/>
      <c r="P66" s="875"/>
      <c r="Q66" s="876"/>
      <c r="R66" s="97"/>
      <c r="S66" s="97"/>
      <c r="T66" s="883" t="s">
        <v>160</v>
      </c>
      <c r="U66" s="884"/>
      <c r="V66" s="884"/>
      <c r="W66" s="884"/>
      <c r="X66" s="884"/>
      <c r="Y66" s="884"/>
      <c r="Z66" s="884"/>
      <c r="AA66" s="884"/>
      <c r="AB66" s="884"/>
      <c r="AC66" s="884"/>
      <c r="AD66" s="884"/>
      <c r="AE66" s="885"/>
      <c r="AF66" s="874"/>
      <c r="AG66" s="875"/>
      <c r="AH66" s="875"/>
      <c r="AI66" s="876"/>
      <c r="AJ66" s="97"/>
      <c r="AK66" s="97"/>
      <c r="AL66" s="871" t="s">
        <v>559</v>
      </c>
      <c r="AM66" s="872"/>
      <c r="AN66" s="872"/>
      <c r="AO66" s="872"/>
      <c r="AP66" s="872"/>
      <c r="AQ66" s="872"/>
      <c r="AR66" s="872"/>
      <c r="AS66" s="872"/>
      <c r="AT66" s="872"/>
      <c r="AU66" s="872"/>
      <c r="AV66" s="872"/>
      <c r="AW66" s="873"/>
      <c r="AX66" s="874"/>
      <c r="AY66" s="875"/>
      <c r="AZ66" s="875"/>
      <c r="BA66" s="876"/>
      <c r="BB66" s="97"/>
      <c r="BC66" s="97"/>
      <c r="BD66" s="97"/>
      <c r="BE66" s="97"/>
      <c r="BF66" s="97"/>
      <c r="BG66" s="97"/>
      <c r="BH66" s="97"/>
      <c r="BI66" s="97"/>
      <c r="BJ66" s="97"/>
      <c r="BK66" s="97"/>
      <c r="BL66" s="97"/>
      <c r="BM66" s="97"/>
      <c r="BN66" s="97"/>
      <c r="BO66" s="97"/>
      <c r="BP66" s="97"/>
      <c r="BQ66" s="97"/>
      <c r="BR66" s="97"/>
      <c r="BS66" s="97"/>
    </row>
    <row r="67" spans="1:71" ht="13.5">
      <c r="A67" s="97"/>
      <c r="B67" s="871" t="s">
        <v>560</v>
      </c>
      <c r="C67" s="872"/>
      <c r="D67" s="872"/>
      <c r="E67" s="872"/>
      <c r="F67" s="872"/>
      <c r="G67" s="872"/>
      <c r="H67" s="872"/>
      <c r="I67" s="872"/>
      <c r="J67" s="872"/>
      <c r="K67" s="872"/>
      <c r="L67" s="872"/>
      <c r="M67" s="873"/>
      <c r="N67" s="874"/>
      <c r="O67" s="875"/>
      <c r="P67" s="875"/>
      <c r="Q67" s="876"/>
      <c r="R67" s="97"/>
      <c r="S67" s="97"/>
      <c r="T67" s="871" t="s">
        <v>161</v>
      </c>
      <c r="U67" s="872"/>
      <c r="V67" s="872"/>
      <c r="W67" s="872"/>
      <c r="X67" s="872"/>
      <c r="Y67" s="872"/>
      <c r="Z67" s="872"/>
      <c r="AA67" s="872"/>
      <c r="AB67" s="872"/>
      <c r="AC67" s="872"/>
      <c r="AD67" s="872"/>
      <c r="AE67" s="873"/>
      <c r="AF67" s="874"/>
      <c r="AG67" s="875"/>
      <c r="AH67" s="875"/>
      <c r="AI67" s="876"/>
      <c r="AJ67" s="97"/>
      <c r="AK67" s="97"/>
      <c r="AL67" s="871" t="s">
        <v>561</v>
      </c>
      <c r="AM67" s="872"/>
      <c r="AN67" s="872"/>
      <c r="AO67" s="872"/>
      <c r="AP67" s="872"/>
      <c r="AQ67" s="872"/>
      <c r="AR67" s="872"/>
      <c r="AS67" s="872"/>
      <c r="AT67" s="872"/>
      <c r="AU67" s="872"/>
      <c r="AV67" s="872"/>
      <c r="AW67" s="873"/>
      <c r="AX67" s="874"/>
      <c r="AY67" s="875"/>
      <c r="AZ67" s="875"/>
      <c r="BA67" s="876"/>
      <c r="BB67" s="97"/>
      <c r="BC67" s="97"/>
      <c r="BD67" s="97"/>
      <c r="BE67" s="97"/>
      <c r="BF67" s="97"/>
      <c r="BG67" s="97"/>
      <c r="BH67" s="97"/>
      <c r="BI67" s="97"/>
      <c r="BJ67" s="97"/>
      <c r="BK67" s="97"/>
      <c r="BL67" s="97"/>
      <c r="BM67" s="97"/>
      <c r="BN67" s="97"/>
      <c r="BO67" s="97"/>
      <c r="BP67" s="97"/>
      <c r="BQ67" s="97"/>
      <c r="BR67" s="97"/>
      <c r="BS67" s="97"/>
    </row>
    <row r="68" spans="1:71" ht="13.5">
      <c r="A68" s="97"/>
      <c r="B68" s="871" t="s">
        <v>562</v>
      </c>
      <c r="C68" s="872"/>
      <c r="D68" s="872"/>
      <c r="E68" s="872"/>
      <c r="F68" s="872"/>
      <c r="G68" s="872"/>
      <c r="H68" s="872"/>
      <c r="I68" s="872"/>
      <c r="J68" s="872"/>
      <c r="K68" s="872"/>
      <c r="L68" s="872"/>
      <c r="M68" s="873"/>
      <c r="N68" s="874"/>
      <c r="O68" s="875"/>
      <c r="P68" s="875"/>
      <c r="Q68" s="876"/>
      <c r="R68" s="97"/>
      <c r="S68" s="97"/>
      <c r="T68" s="871" t="s">
        <v>162</v>
      </c>
      <c r="U68" s="872"/>
      <c r="V68" s="872"/>
      <c r="W68" s="872"/>
      <c r="X68" s="872"/>
      <c r="Y68" s="872"/>
      <c r="Z68" s="872"/>
      <c r="AA68" s="872"/>
      <c r="AB68" s="872"/>
      <c r="AC68" s="872"/>
      <c r="AD68" s="872"/>
      <c r="AE68" s="873"/>
      <c r="AF68" s="874"/>
      <c r="AG68" s="875"/>
      <c r="AH68" s="875"/>
      <c r="AI68" s="876"/>
      <c r="AJ68" s="97"/>
      <c r="AK68" s="97"/>
      <c r="AL68" s="871" t="s">
        <v>563</v>
      </c>
      <c r="AM68" s="872"/>
      <c r="AN68" s="872"/>
      <c r="AO68" s="872"/>
      <c r="AP68" s="872"/>
      <c r="AQ68" s="872"/>
      <c r="AR68" s="872"/>
      <c r="AS68" s="872"/>
      <c r="AT68" s="872"/>
      <c r="AU68" s="872"/>
      <c r="AV68" s="872"/>
      <c r="AW68" s="873"/>
      <c r="AX68" s="874"/>
      <c r="AY68" s="875"/>
      <c r="AZ68" s="875"/>
      <c r="BA68" s="876"/>
      <c r="BB68" s="97"/>
      <c r="BC68" s="97"/>
      <c r="BD68" s="97"/>
      <c r="BE68" s="97"/>
      <c r="BF68" s="97"/>
      <c r="BG68" s="97"/>
      <c r="BH68" s="97"/>
      <c r="BI68" s="97"/>
      <c r="BJ68" s="97"/>
      <c r="BK68" s="97"/>
      <c r="BL68" s="97"/>
      <c r="BM68" s="97"/>
      <c r="BN68" s="97"/>
      <c r="BO68" s="97"/>
      <c r="BP68" s="97"/>
      <c r="BQ68" s="97"/>
      <c r="BR68" s="97"/>
      <c r="BS68" s="97"/>
    </row>
    <row r="69" spans="1:71" ht="13.5">
      <c r="A69" s="97"/>
      <c r="B69" s="877" t="s">
        <v>564</v>
      </c>
      <c r="C69" s="878"/>
      <c r="D69" s="878"/>
      <c r="E69" s="878"/>
      <c r="F69" s="878"/>
      <c r="G69" s="878"/>
      <c r="H69" s="878"/>
      <c r="I69" s="878"/>
      <c r="J69" s="878"/>
      <c r="K69" s="878"/>
      <c r="L69" s="878"/>
      <c r="M69" s="879"/>
      <c r="N69" s="880"/>
      <c r="O69" s="881"/>
      <c r="P69" s="881"/>
      <c r="Q69" s="882"/>
      <c r="R69" s="97"/>
      <c r="S69" s="97"/>
      <c r="T69" s="871" t="s">
        <v>163</v>
      </c>
      <c r="U69" s="872"/>
      <c r="V69" s="872"/>
      <c r="W69" s="872"/>
      <c r="X69" s="872"/>
      <c r="Y69" s="872"/>
      <c r="Z69" s="872"/>
      <c r="AA69" s="872"/>
      <c r="AB69" s="872"/>
      <c r="AC69" s="872"/>
      <c r="AD69" s="872"/>
      <c r="AE69" s="873"/>
      <c r="AF69" s="874"/>
      <c r="AG69" s="875"/>
      <c r="AH69" s="875"/>
      <c r="AI69" s="876"/>
      <c r="AJ69" s="97"/>
      <c r="AK69" s="97"/>
      <c r="AL69" s="871" t="s">
        <v>565</v>
      </c>
      <c r="AM69" s="872"/>
      <c r="AN69" s="872"/>
      <c r="AO69" s="872"/>
      <c r="AP69" s="872"/>
      <c r="AQ69" s="872"/>
      <c r="AR69" s="872"/>
      <c r="AS69" s="872"/>
      <c r="AT69" s="872"/>
      <c r="AU69" s="872"/>
      <c r="AV69" s="872"/>
      <c r="AW69" s="873"/>
      <c r="AX69" s="874"/>
      <c r="AY69" s="875"/>
      <c r="AZ69" s="875"/>
      <c r="BA69" s="876"/>
      <c r="BB69" s="97"/>
      <c r="BC69" s="97"/>
      <c r="BD69" s="97"/>
      <c r="BE69" s="97"/>
      <c r="BF69" s="97"/>
      <c r="BG69" s="97"/>
      <c r="BH69" s="97"/>
      <c r="BI69" s="97"/>
      <c r="BJ69" s="97"/>
      <c r="BK69" s="97"/>
      <c r="BL69" s="97"/>
      <c r="BM69" s="97"/>
      <c r="BN69" s="97"/>
      <c r="BO69" s="97"/>
      <c r="BP69" s="97"/>
      <c r="BQ69" s="97"/>
      <c r="BR69" s="97"/>
      <c r="BS69" s="97"/>
    </row>
    <row r="70" spans="1:71" ht="13.5">
      <c r="A70" s="97"/>
      <c r="B70" s="871" t="s">
        <v>566</v>
      </c>
      <c r="C70" s="872"/>
      <c r="D70" s="872"/>
      <c r="E70" s="872"/>
      <c r="F70" s="872"/>
      <c r="G70" s="872"/>
      <c r="H70" s="872"/>
      <c r="I70" s="872"/>
      <c r="J70" s="872"/>
      <c r="K70" s="872"/>
      <c r="L70" s="872"/>
      <c r="M70" s="873"/>
      <c r="N70" s="874"/>
      <c r="O70" s="875"/>
      <c r="P70" s="875"/>
      <c r="Q70" s="876"/>
      <c r="R70" s="97"/>
      <c r="S70" s="97"/>
      <c r="T70" s="871" t="s">
        <v>164</v>
      </c>
      <c r="U70" s="872"/>
      <c r="V70" s="872"/>
      <c r="W70" s="872"/>
      <c r="X70" s="872"/>
      <c r="Y70" s="872"/>
      <c r="Z70" s="872"/>
      <c r="AA70" s="872"/>
      <c r="AB70" s="872"/>
      <c r="AC70" s="872"/>
      <c r="AD70" s="872"/>
      <c r="AE70" s="873"/>
      <c r="AF70" s="874"/>
      <c r="AG70" s="875"/>
      <c r="AH70" s="875"/>
      <c r="AI70" s="876"/>
      <c r="AJ70" s="97"/>
      <c r="AK70" s="97"/>
      <c r="AL70" s="871" t="s">
        <v>567</v>
      </c>
      <c r="AM70" s="872"/>
      <c r="AN70" s="872"/>
      <c r="AO70" s="872"/>
      <c r="AP70" s="872"/>
      <c r="AQ70" s="872"/>
      <c r="AR70" s="872"/>
      <c r="AS70" s="872"/>
      <c r="AT70" s="872"/>
      <c r="AU70" s="872"/>
      <c r="AV70" s="872"/>
      <c r="AW70" s="873"/>
      <c r="AX70" s="874"/>
      <c r="AY70" s="875"/>
      <c r="AZ70" s="875"/>
      <c r="BA70" s="876"/>
      <c r="BB70" s="97"/>
      <c r="BC70" s="97"/>
      <c r="BD70" s="97"/>
      <c r="BE70" s="97"/>
      <c r="BF70" s="97"/>
      <c r="BG70" s="97"/>
      <c r="BH70" s="97"/>
      <c r="BI70" s="97"/>
      <c r="BJ70" s="97"/>
      <c r="BK70" s="97"/>
      <c r="BL70" s="97"/>
      <c r="BM70" s="97"/>
      <c r="BN70" s="97"/>
      <c r="BO70" s="97"/>
      <c r="BP70" s="97"/>
      <c r="BQ70" s="97"/>
      <c r="BR70" s="97"/>
      <c r="BS70" s="97"/>
    </row>
    <row r="71" spans="1:71" ht="13.5">
      <c r="A71" s="97"/>
      <c r="B71" s="871" t="s">
        <v>105</v>
      </c>
      <c r="C71" s="872"/>
      <c r="D71" s="872"/>
      <c r="E71" s="872"/>
      <c r="F71" s="872"/>
      <c r="G71" s="872"/>
      <c r="H71" s="872"/>
      <c r="I71" s="872"/>
      <c r="J71" s="872"/>
      <c r="K71" s="872"/>
      <c r="L71" s="872"/>
      <c r="M71" s="873"/>
      <c r="N71" s="874"/>
      <c r="O71" s="875"/>
      <c r="P71" s="875"/>
      <c r="Q71" s="876"/>
      <c r="R71" s="97"/>
      <c r="S71" s="97"/>
      <c r="T71" s="871" t="s">
        <v>165</v>
      </c>
      <c r="U71" s="872"/>
      <c r="V71" s="872"/>
      <c r="W71" s="872"/>
      <c r="X71" s="872"/>
      <c r="Y71" s="872"/>
      <c r="Z71" s="872"/>
      <c r="AA71" s="872"/>
      <c r="AB71" s="872"/>
      <c r="AC71" s="872"/>
      <c r="AD71" s="872"/>
      <c r="AE71" s="873"/>
      <c r="AF71" s="874"/>
      <c r="AG71" s="875"/>
      <c r="AH71" s="875"/>
      <c r="AI71" s="876"/>
      <c r="AJ71" s="97"/>
      <c r="AK71" s="97"/>
      <c r="AL71" s="871" t="s">
        <v>568</v>
      </c>
      <c r="AM71" s="872"/>
      <c r="AN71" s="872"/>
      <c r="AO71" s="872"/>
      <c r="AP71" s="872"/>
      <c r="AQ71" s="872"/>
      <c r="AR71" s="872"/>
      <c r="AS71" s="872"/>
      <c r="AT71" s="872"/>
      <c r="AU71" s="872"/>
      <c r="AV71" s="872"/>
      <c r="AW71" s="873"/>
      <c r="AX71" s="874"/>
      <c r="AY71" s="875"/>
      <c r="AZ71" s="875"/>
      <c r="BA71" s="876"/>
      <c r="BB71" s="97"/>
      <c r="BC71" s="97"/>
      <c r="BD71" s="97"/>
      <c r="BE71" s="97"/>
      <c r="BF71" s="97"/>
      <c r="BG71" s="97"/>
      <c r="BH71" s="97"/>
      <c r="BI71" s="97"/>
      <c r="BJ71" s="97"/>
      <c r="BK71" s="97"/>
      <c r="BL71" s="97"/>
      <c r="BM71" s="97"/>
      <c r="BN71" s="97"/>
      <c r="BO71" s="97"/>
      <c r="BP71" s="97"/>
      <c r="BQ71" s="97"/>
      <c r="BR71" s="97"/>
      <c r="BS71" s="97"/>
    </row>
    <row r="72" spans="1:71" ht="13.5">
      <c r="A72" s="97"/>
      <c r="B72" s="871" t="s">
        <v>106</v>
      </c>
      <c r="C72" s="872"/>
      <c r="D72" s="872"/>
      <c r="E72" s="872"/>
      <c r="F72" s="872"/>
      <c r="G72" s="872"/>
      <c r="H72" s="872"/>
      <c r="I72" s="872"/>
      <c r="J72" s="872"/>
      <c r="K72" s="872"/>
      <c r="L72" s="872"/>
      <c r="M72" s="873"/>
      <c r="N72" s="874"/>
      <c r="O72" s="875"/>
      <c r="P72" s="875"/>
      <c r="Q72" s="876"/>
      <c r="R72" s="97"/>
      <c r="S72" s="97"/>
      <c r="T72" s="871" t="s">
        <v>166</v>
      </c>
      <c r="U72" s="872"/>
      <c r="V72" s="872"/>
      <c r="W72" s="872"/>
      <c r="X72" s="872"/>
      <c r="Y72" s="872"/>
      <c r="Z72" s="872"/>
      <c r="AA72" s="872"/>
      <c r="AB72" s="872"/>
      <c r="AC72" s="872"/>
      <c r="AD72" s="872"/>
      <c r="AE72" s="873"/>
      <c r="AF72" s="874"/>
      <c r="AG72" s="875"/>
      <c r="AH72" s="875"/>
      <c r="AI72" s="876"/>
      <c r="AJ72" s="97"/>
      <c r="AK72" s="97"/>
      <c r="AL72" s="871" t="s">
        <v>569</v>
      </c>
      <c r="AM72" s="872"/>
      <c r="AN72" s="872"/>
      <c r="AO72" s="872"/>
      <c r="AP72" s="872"/>
      <c r="AQ72" s="872"/>
      <c r="AR72" s="872"/>
      <c r="AS72" s="872"/>
      <c r="AT72" s="872"/>
      <c r="AU72" s="872"/>
      <c r="AV72" s="872"/>
      <c r="AW72" s="873"/>
      <c r="AX72" s="874"/>
      <c r="AY72" s="875"/>
      <c r="AZ72" s="875"/>
      <c r="BA72" s="876"/>
      <c r="BB72" s="97"/>
      <c r="BC72" s="97"/>
      <c r="BD72" s="97"/>
      <c r="BE72" s="97"/>
      <c r="BF72" s="97"/>
      <c r="BG72" s="97"/>
      <c r="BH72" s="97"/>
      <c r="BI72" s="97"/>
      <c r="BJ72" s="97"/>
      <c r="BK72" s="97"/>
      <c r="BL72" s="97"/>
      <c r="BM72" s="97"/>
      <c r="BN72" s="97"/>
      <c r="BO72" s="97"/>
      <c r="BP72" s="97"/>
      <c r="BQ72" s="97"/>
      <c r="BR72" s="97"/>
      <c r="BS72" s="97"/>
    </row>
    <row r="73" spans="1:71" ht="13.5">
      <c r="A73" s="97"/>
      <c r="B73" s="871" t="s">
        <v>107</v>
      </c>
      <c r="C73" s="872"/>
      <c r="D73" s="872"/>
      <c r="E73" s="872"/>
      <c r="F73" s="872"/>
      <c r="G73" s="872"/>
      <c r="H73" s="872"/>
      <c r="I73" s="872"/>
      <c r="J73" s="872"/>
      <c r="K73" s="872"/>
      <c r="L73" s="872"/>
      <c r="M73" s="873"/>
      <c r="N73" s="874"/>
      <c r="O73" s="875"/>
      <c r="P73" s="875"/>
      <c r="Q73" s="876"/>
      <c r="R73" s="97"/>
      <c r="S73" s="97"/>
      <c r="T73" s="97"/>
      <c r="U73" s="97"/>
      <c r="V73" s="97"/>
      <c r="W73" s="97"/>
      <c r="X73" s="97"/>
      <c r="Y73" s="97"/>
      <c r="Z73" s="97"/>
      <c r="AA73" s="97"/>
      <c r="AB73" s="97"/>
      <c r="AC73" s="97"/>
      <c r="AD73" s="97"/>
      <c r="AE73" s="97"/>
      <c r="AF73" s="97"/>
      <c r="AG73" s="97"/>
      <c r="AH73" s="97"/>
      <c r="AI73" s="97"/>
      <c r="AJ73" s="97"/>
      <c r="AK73" s="97"/>
      <c r="AL73" s="871" t="s">
        <v>570</v>
      </c>
      <c r="AM73" s="872"/>
      <c r="AN73" s="872"/>
      <c r="AO73" s="872"/>
      <c r="AP73" s="872"/>
      <c r="AQ73" s="872"/>
      <c r="AR73" s="872"/>
      <c r="AS73" s="872"/>
      <c r="AT73" s="872"/>
      <c r="AU73" s="872"/>
      <c r="AV73" s="872"/>
      <c r="AW73" s="873"/>
      <c r="AX73" s="874"/>
      <c r="AY73" s="875"/>
      <c r="AZ73" s="875"/>
      <c r="BA73" s="876"/>
      <c r="BB73" s="97"/>
      <c r="BC73" s="97"/>
      <c r="BD73" s="97"/>
      <c r="BE73" s="97"/>
      <c r="BF73" s="97"/>
      <c r="BG73" s="97"/>
      <c r="BH73" s="97"/>
      <c r="BI73" s="97"/>
      <c r="BJ73" s="97"/>
      <c r="BK73" s="97"/>
      <c r="BL73" s="97"/>
      <c r="BM73" s="97"/>
      <c r="BN73" s="97"/>
      <c r="BO73" s="97"/>
      <c r="BP73" s="97"/>
      <c r="BQ73" s="97"/>
      <c r="BR73" s="97"/>
      <c r="BS73" s="97"/>
    </row>
    <row r="74" spans="1:71" ht="13.5">
      <c r="A74" s="97"/>
      <c r="B74" s="871" t="s">
        <v>108</v>
      </c>
      <c r="C74" s="872"/>
      <c r="D74" s="872"/>
      <c r="E74" s="872"/>
      <c r="F74" s="872"/>
      <c r="G74" s="872"/>
      <c r="H74" s="872"/>
      <c r="I74" s="872"/>
      <c r="J74" s="872"/>
      <c r="K74" s="872"/>
      <c r="L74" s="872"/>
      <c r="M74" s="873"/>
      <c r="N74" s="874"/>
      <c r="O74" s="875"/>
      <c r="P74" s="875"/>
      <c r="Q74" s="876"/>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row>
    <row r="75" spans="2:71" ht="13.5">
      <c r="B75" s="871" t="s">
        <v>109</v>
      </c>
      <c r="C75" s="872"/>
      <c r="D75" s="872"/>
      <c r="E75" s="872"/>
      <c r="F75" s="872"/>
      <c r="G75" s="872"/>
      <c r="H75" s="872"/>
      <c r="I75" s="872"/>
      <c r="J75" s="872"/>
      <c r="K75" s="872"/>
      <c r="L75" s="872"/>
      <c r="M75" s="873"/>
      <c r="N75" s="874"/>
      <c r="O75" s="875"/>
      <c r="P75" s="875"/>
      <c r="Q75" s="876"/>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row>
    <row r="76" spans="1:71" ht="13.5">
      <c r="A76" s="97"/>
      <c r="B76" s="871" t="s">
        <v>110</v>
      </c>
      <c r="C76" s="872"/>
      <c r="D76" s="872"/>
      <c r="E76" s="872"/>
      <c r="F76" s="872"/>
      <c r="G76" s="872"/>
      <c r="H76" s="872"/>
      <c r="I76" s="872"/>
      <c r="J76" s="872"/>
      <c r="K76" s="872"/>
      <c r="L76" s="872"/>
      <c r="M76" s="873"/>
      <c r="N76" s="874"/>
      <c r="O76" s="875"/>
      <c r="P76" s="875"/>
      <c r="Q76" s="876"/>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row>
    <row r="77" spans="1:71" ht="13.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row>
    <row r="78" spans="38:55" ht="13.5">
      <c r="AL78" s="97"/>
      <c r="AM78" s="97"/>
      <c r="AN78" s="97"/>
      <c r="AO78" s="97"/>
      <c r="AP78" s="97"/>
      <c r="AQ78" s="97"/>
      <c r="AR78" s="97"/>
      <c r="AS78" s="97"/>
      <c r="AT78" s="97"/>
      <c r="AU78" s="97"/>
      <c r="AV78" s="97"/>
      <c r="AW78" s="97"/>
      <c r="AX78" s="97"/>
      <c r="AY78" s="97"/>
      <c r="AZ78" s="97"/>
      <c r="BA78" s="97"/>
      <c r="BB78" s="97"/>
      <c r="BC78" s="97"/>
    </row>
  </sheetData>
  <sheetProtection selectLockedCells="1"/>
  <mergeCells count="455">
    <mergeCell ref="B2:BA5"/>
    <mergeCell ref="B6:BA8"/>
    <mergeCell ref="B13:M13"/>
    <mergeCell ref="N13:Q13"/>
    <mergeCell ref="T13:AE13"/>
    <mergeCell ref="AF13:AI13"/>
    <mergeCell ref="AL13:AW13"/>
    <mergeCell ref="AX13:BA13"/>
    <mergeCell ref="BC13:BN13"/>
    <mergeCell ref="H9:BR9"/>
    <mergeCell ref="BO13:BR13"/>
    <mergeCell ref="B14:M14"/>
    <mergeCell ref="N14:Q14"/>
    <mergeCell ref="T14:AE14"/>
    <mergeCell ref="AF14:AI14"/>
    <mergeCell ref="AL14:AW14"/>
    <mergeCell ref="AX14:BA14"/>
    <mergeCell ref="BC14:BN14"/>
    <mergeCell ref="BO14:BR14"/>
    <mergeCell ref="BC15:BN15"/>
    <mergeCell ref="BO15:BR15"/>
    <mergeCell ref="B16:M16"/>
    <mergeCell ref="N16:Q16"/>
    <mergeCell ref="T16:AE16"/>
    <mergeCell ref="AF16:AI16"/>
    <mergeCell ref="AL16:AW16"/>
    <mergeCell ref="AX16:BA16"/>
    <mergeCell ref="BC16:BN16"/>
    <mergeCell ref="BO16:BR16"/>
    <mergeCell ref="B15:M15"/>
    <mergeCell ref="N15:Q15"/>
    <mergeCell ref="T15:AE15"/>
    <mergeCell ref="AF15:AI15"/>
    <mergeCell ref="AL15:AW15"/>
    <mergeCell ref="AX15:BA15"/>
    <mergeCell ref="BC17:BN17"/>
    <mergeCell ref="BO17:BR17"/>
    <mergeCell ref="B18:M18"/>
    <mergeCell ref="N18:Q18"/>
    <mergeCell ref="T18:AE18"/>
    <mergeCell ref="AF18:AI18"/>
    <mergeCell ref="AL18:AW18"/>
    <mergeCell ref="AX18:BA18"/>
    <mergeCell ref="BC18:BN18"/>
    <mergeCell ref="BO18:BR18"/>
    <mergeCell ref="B17:M17"/>
    <mergeCell ref="N17:Q17"/>
    <mergeCell ref="T17:AE17"/>
    <mergeCell ref="AF17:AI17"/>
    <mergeCell ref="AL17:AW17"/>
    <mergeCell ref="AX17:BA17"/>
    <mergeCell ref="BC19:BN19"/>
    <mergeCell ref="BO19:BR19"/>
    <mergeCell ref="B20:M20"/>
    <mergeCell ref="N20:Q20"/>
    <mergeCell ref="T20:AE20"/>
    <mergeCell ref="AF20:AI20"/>
    <mergeCell ref="AL20:AW20"/>
    <mergeCell ref="AX20:BA20"/>
    <mergeCell ref="BC20:BN20"/>
    <mergeCell ref="BO20:BR20"/>
    <mergeCell ref="B19:M19"/>
    <mergeCell ref="N19:Q19"/>
    <mergeCell ref="T19:AE19"/>
    <mergeCell ref="AF19:AI19"/>
    <mergeCell ref="AL19:AW19"/>
    <mergeCell ref="AX19:BA19"/>
    <mergeCell ref="BC21:BN21"/>
    <mergeCell ref="BO21:BR21"/>
    <mergeCell ref="B22:M22"/>
    <mergeCell ref="N22:Q22"/>
    <mergeCell ref="T22:AE22"/>
    <mergeCell ref="AF22:AI22"/>
    <mergeCell ref="AL22:AW22"/>
    <mergeCell ref="AX22:BA22"/>
    <mergeCell ref="BC22:BN22"/>
    <mergeCell ref="BO22:BR22"/>
    <mergeCell ref="B21:M21"/>
    <mergeCell ref="N21:Q21"/>
    <mergeCell ref="T21:AE21"/>
    <mergeCell ref="AF21:AI21"/>
    <mergeCell ref="AL21:AW21"/>
    <mergeCell ref="AX21:BA21"/>
    <mergeCell ref="BC23:BN23"/>
    <mergeCell ref="BO23:BR23"/>
    <mergeCell ref="B24:M24"/>
    <mergeCell ref="N24:Q24"/>
    <mergeCell ref="T24:AE24"/>
    <mergeCell ref="AF24:AI24"/>
    <mergeCell ref="AL24:AW24"/>
    <mergeCell ref="AX24:BA24"/>
    <mergeCell ref="BC24:BN24"/>
    <mergeCell ref="BO24:BR24"/>
    <mergeCell ref="B23:M23"/>
    <mergeCell ref="N23:Q23"/>
    <mergeCell ref="T23:AE23"/>
    <mergeCell ref="AF23:AI23"/>
    <mergeCell ref="AL23:AW23"/>
    <mergeCell ref="AX23:BA23"/>
    <mergeCell ref="BC25:BN25"/>
    <mergeCell ref="BO25:BR25"/>
    <mergeCell ref="B26:M26"/>
    <mergeCell ref="N26:Q26"/>
    <mergeCell ref="T26:AE26"/>
    <mergeCell ref="AF26:AI26"/>
    <mergeCell ref="AL26:AW26"/>
    <mergeCell ref="AX26:BA26"/>
    <mergeCell ref="BC26:BN26"/>
    <mergeCell ref="BO26:BR26"/>
    <mergeCell ref="B25:M25"/>
    <mergeCell ref="N25:Q25"/>
    <mergeCell ref="T25:AE25"/>
    <mergeCell ref="AF25:AI25"/>
    <mergeCell ref="AL25:AW25"/>
    <mergeCell ref="AX25:BA25"/>
    <mergeCell ref="BC27:BN27"/>
    <mergeCell ref="BO27:BR27"/>
    <mergeCell ref="B28:M28"/>
    <mergeCell ref="N28:Q28"/>
    <mergeCell ref="T28:AE28"/>
    <mergeCell ref="AF28:AI28"/>
    <mergeCell ref="AL28:AW28"/>
    <mergeCell ref="AX28:BA28"/>
    <mergeCell ref="BC28:BN28"/>
    <mergeCell ref="BO28:BR28"/>
    <mergeCell ref="B27:M27"/>
    <mergeCell ref="N27:Q27"/>
    <mergeCell ref="T27:AE27"/>
    <mergeCell ref="AF27:AI27"/>
    <mergeCell ref="AL27:AW27"/>
    <mergeCell ref="AX27:BA27"/>
    <mergeCell ref="BC29:BN29"/>
    <mergeCell ref="BO29:BR29"/>
    <mergeCell ref="B30:M30"/>
    <mergeCell ref="N30:Q30"/>
    <mergeCell ref="T30:AE30"/>
    <mergeCell ref="AF30:AI30"/>
    <mergeCell ref="AL30:AW30"/>
    <mergeCell ref="AX30:BA30"/>
    <mergeCell ref="BC30:BN30"/>
    <mergeCell ref="BO30:BR30"/>
    <mergeCell ref="B29:M29"/>
    <mergeCell ref="N29:Q29"/>
    <mergeCell ref="T29:AE29"/>
    <mergeCell ref="AF29:AI29"/>
    <mergeCell ref="AL29:AW29"/>
    <mergeCell ref="AX29:BA29"/>
    <mergeCell ref="BC31:BN31"/>
    <mergeCell ref="BO31:BR31"/>
    <mergeCell ref="B32:M32"/>
    <mergeCell ref="N32:Q32"/>
    <mergeCell ref="T32:AE32"/>
    <mergeCell ref="AF32:AI32"/>
    <mergeCell ref="AL32:AW32"/>
    <mergeCell ref="AX32:BA32"/>
    <mergeCell ref="BC32:BN32"/>
    <mergeCell ref="BO32:BR32"/>
    <mergeCell ref="B31:M31"/>
    <mergeCell ref="N31:Q31"/>
    <mergeCell ref="T31:AE31"/>
    <mergeCell ref="AF31:AI31"/>
    <mergeCell ref="AL31:AW31"/>
    <mergeCell ref="AX31:BA31"/>
    <mergeCell ref="BC33:BN33"/>
    <mergeCell ref="BO33:BR33"/>
    <mergeCell ref="B34:M34"/>
    <mergeCell ref="N34:Q34"/>
    <mergeCell ref="T34:AE34"/>
    <mergeCell ref="AF34:AI34"/>
    <mergeCell ref="AL34:AW34"/>
    <mergeCell ref="AX34:BA34"/>
    <mergeCell ref="BC34:BN34"/>
    <mergeCell ref="BO34:BR34"/>
    <mergeCell ref="B33:M33"/>
    <mergeCell ref="N33:Q33"/>
    <mergeCell ref="T33:AE33"/>
    <mergeCell ref="AF33:AI33"/>
    <mergeCell ref="AL33:AW33"/>
    <mergeCell ref="AX33:BA33"/>
    <mergeCell ref="BC35:BN35"/>
    <mergeCell ref="BO35:BR35"/>
    <mergeCell ref="B36:M36"/>
    <mergeCell ref="N36:Q36"/>
    <mergeCell ref="T36:AE36"/>
    <mergeCell ref="AF36:AI36"/>
    <mergeCell ref="AL36:AW36"/>
    <mergeCell ref="AX36:BA36"/>
    <mergeCell ref="BC36:BN36"/>
    <mergeCell ref="BO36:BR36"/>
    <mergeCell ref="B35:M35"/>
    <mergeCell ref="N35:Q35"/>
    <mergeCell ref="T35:AE35"/>
    <mergeCell ref="AF35:AI35"/>
    <mergeCell ref="AL35:AW35"/>
    <mergeCell ref="AX35:BA35"/>
    <mergeCell ref="BC37:BN37"/>
    <mergeCell ref="BO37:BR37"/>
    <mergeCell ref="B38:M38"/>
    <mergeCell ref="N38:Q38"/>
    <mergeCell ref="T38:AE38"/>
    <mergeCell ref="AF38:AI38"/>
    <mergeCell ref="AL38:AW38"/>
    <mergeCell ref="AX38:BA38"/>
    <mergeCell ref="BC38:BN38"/>
    <mergeCell ref="BO38:BR38"/>
    <mergeCell ref="B37:M37"/>
    <mergeCell ref="N37:Q37"/>
    <mergeCell ref="T37:AE37"/>
    <mergeCell ref="AF37:AI37"/>
    <mergeCell ref="AL37:AW37"/>
    <mergeCell ref="AX37:BA37"/>
    <mergeCell ref="BC39:BN39"/>
    <mergeCell ref="BO39:BR39"/>
    <mergeCell ref="B40:M40"/>
    <mergeCell ref="N40:Q40"/>
    <mergeCell ref="T40:AE40"/>
    <mergeCell ref="AF40:AI40"/>
    <mergeCell ref="AL40:AW40"/>
    <mergeCell ref="AX40:BA40"/>
    <mergeCell ref="BC40:BN40"/>
    <mergeCell ref="BO40:BR40"/>
    <mergeCell ref="B39:M39"/>
    <mergeCell ref="N39:Q39"/>
    <mergeCell ref="T39:AE39"/>
    <mergeCell ref="AF39:AI39"/>
    <mergeCell ref="AL39:AW39"/>
    <mergeCell ref="AX39:BA39"/>
    <mergeCell ref="BC41:BN41"/>
    <mergeCell ref="BO41:BR41"/>
    <mergeCell ref="B42:M42"/>
    <mergeCell ref="N42:Q42"/>
    <mergeCell ref="T42:AE42"/>
    <mergeCell ref="AF42:AI42"/>
    <mergeCell ref="AL42:AW42"/>
    <mergeCell ref="AX42:BA42"/>
    <mergeCell ref="BC42:BN42"/>
    <mergeCell ref="BO42:BR42"/>
    <mergeCell ref="B41:M41"/>
    <mergeCell ref="N41:Q41"/>
    <mergeCell ref="T41:AE41"/>
    <mergeCell ref="AF41:AI41"/>
    <mergeCell ref="AL41:AW41"/>
    <mergeCell ref="AX41:BA41"/>
    <mergeCell ref="BC43:BN43"/>
    <mergeCell ref="BO43:BR43"/>
    <mergeCell ref="B44:M44"/>
    <mergeCell ref="N44:Q44"/>
    <mergeCell ref="T44:AE44"/>
    <mergeCell ref="AF44:AI44"/>
    <mergeCell ref="AL44:AW44"/>
    <mergeCell ref="AX44:BA44"/>
    <mergeCell ref="BC44:BN44"/>
    <mergeCell ref="BO44:BR44"/>
    <mergeCell ref="B43:M43"/>
    <mergeCell ref="N43:Q43"/>
    <mergeCell ref="T43:AE43"/>
    <mergeCell ref="AF43:AI43"/>
    <mergeCell ref="AL43:AW43"/>
    <mergeCell ref="AX43:BA43"/>
    <mergeCell ref="BC45:BN45"/>
    <mergeCell ref="BO45:BR45"/>
    <mergeCell ref="B46:M46"/>
    <mergeCell ref="N46:Q46"/>
    <mergeCell ref="T46:AE46"/>
    <mergeCell ref="AF46:AI46"/>
    <mergeCell ref="AL46:AW46"/>
    <mergeCell ref="AX46:BA46"/>
    <mergeCell ref="BC46:BN46"/>
    <mergeCell ref="BO46:BR46"/>
    <mergeCell ref="B45:M45"/>
    <mergeCell ref="N45:Q45"/>
    <mergeCell ref="T45:AE45"/>
    <mergeCell ref="AF45:AI45"/>
    <mergeCell ref="AL45:AW45"/>
    <mergeCell ref="AX45:BA45"/>
    <mergeCell ref="BC47:BN47"/>
    <mergeCell ref="BO47:BR47"/>
    <mergeCell ref="B48:M48"/>
    <mergeCell ref="N48:Q48"/>
    <mergeCell ref="T48:AE48"/>
    <mergeCell ref="AF48:AI48"/>
    <mergeCell ref="AL48:AW48"/>
    <mergeCell ref="AX48:BA48"/>
    <mergeCell ref="BC48:BN48"/>
    <mergeCell ref="BO48:BR48"/>
    <mergeCell ref="B47:M47"/>
    <mergeCell ref="N47:Q47"/>
    <mergeCell ref="T47:AE47"/>
    <mergeCell ref="AF47:AI47"/>
    <mergeCell ref="AL47:AW47"/>
    <mergeCell ref="AX47:BA47"/>
    <mergeCell ref="BC49:BN49"/>
    <mergeCell ref="BO49:BR49"/>
    <mergeCell ref="B50:M50"/>
    <mergeCell ref="N50:Q50"/>
    <mergeCell ref="T50:AE50"/>
    <mergeCell ref="AF50:AI50"/>
    <mergeCell ref="AL50:AW50"/>
    <mergeCell ref="AX50:BA50"/>
    <mergeCell ref="BC50:BN50"/>
    <mergeCell ref="BO50:BR50"/>
    <mergeCell ref="B49:M49"/>
    <mergeCell ref="N49:Q49"/>
    <mergeCell ref="T49:AE49"/>
    <mergeCell ref="AF49:AI49"/>
    <mergeCell ref="AL49:AW49"/>
    <mergeCell ref="AX49:BA49"/>
    <mergeCell ref="BC51:BN51"/>
    <mergeCell ref="BO51:BR51"/>
    <mergeCell ref="B52:M52"/>
    <mergeCell ref="N52:Q52"/>
    <mergeCell ref="T52:AE52"/>
    <mergeCell ref="AF52:AI52"/>
    <mergeCell ref="AL52:AW52"/>
    <mergeCell ref="AX52:BA52"/>
    <mergeCell ref="BC52:BN52"/>
    <mergeCell ref="BO52:BR52"/>
    <mergeCell ref="B51:M51"/>
    <mergeCell ref="N51:Q51"/>
    <mergeCell ref="T51:AE51"/>
    <mergeCell ref="AF51:AI51"/>
    <mergeCell ref="AL51:AW51"/>
    <mergeCell ref="AX51:BA51"/>
    <mergeCell ref="BC53:BN53"/>
    <mergeCell ref="BO53:BR53"/>
    <mergeCell ref="B54:M54"/>
    <mergeCell ref="N54:Q54"/>
    <mergeCell ref="T54:AE54"/>
    <mergeCell ref="AF54:AI54"/>
    <mergeCell ref="AL54:AW54"/>
    <mergeCell ref="AX54:BA54"/>
    <mergeCell ref="B53:M53"/>
    <mergeCell ref="N53:Q53"/>
    <mergeCell ref="T53:AE53"/>
    <mergeCell ref="AF53:AI53"/>
    <mergeCell ref="AL53:AW53"/>
    <mergeCell ref="AX53:BA53"/>
    <mergeCell ref="B56:M56"/>
    <mergeCell ref="N56:Q56"/>
    <mergeCell ref="T56:AE56"/>
    <mergeCell ref="AF56:AI56"/>
    <mergeCell ref="AL56:AW56"/>
    <mergeCell ref="AX56:BA56"/>
    <mergeCell ref="B55:M55"/>
    <mergeCell ref="N55:Q55"/>
    <mergeCell ref="T55:AE55"/>
    <mergeCell ref="AF55:AI55"/>
    <mergeCell ref="AL55:AW55"/>
    <mergeCell ref="AX55:BA55"/>
    <mergeCell ref="B58:M58"/>
    <mergeCell ref="N58:Q58"/>
    <mergeCell ref="T58:AE58"/>
    <mergeCell ref="AF58:AI58"/>
    <mergeCell ref="AL58:AW58"/>
    <mergeCell ref="AX58:BA58"/>
    <mergeCell ref="B57:M57"/>
    <mergeCell ref="N57:Q57"/>
    <mergeCell ref="T57:AE57"/>
    <mergeCell ref="AF57:AI57"/>
    <mergeCell ref="AL57:AW57"/>
    <mergeCell ref="AX57:BA57"/>
    <mergeCell ref="B60:M60"/>
    <mergeCell ref="N60:Q60"/>
    <mergeCell ref="T60:AE60"/>
    <mergeCell ref="AF60:AI60"/>
    <mergeCell ref="AL60:AW60"/>
    <mergeCell ref="AX60:BA60"/>
    <mergeCell ref="B59:M59"/>
    <mergeCell ref="N59:Q59"/>
    <mergeCell ref="T59:AE59"/>
    <mergeCell ref="AF59:AI59"/>
    <mergeCell ref="AL59:AW59"/>
    <mergeCell ref="AX59:BA59"/>
    <mergeCell ref="B62:M62"/>
    <mergeCell ref="N62:Q62"/>
    <mergeCell ref="T62:AE62"/>
    <mergeCell ref="AF62:AI62"/>
    <mergeCell ref="AL62:AW62"/>
    <mergeCell ref="AX62:BA62"/>
    <mergeCell ref="B61:M61"/>
    <mergeCell ref="N61:Q61"/>
    <mergeCell ref="T61:AE61"/>
    <mergeCell ref="AF61:AI61"/>
    <mergeCell ref="AL61:AW61"/>
    <mergeCell ref="AX61:BA61"/>
    <mergeCell ref="B64:M64"/>
    <mergeCell ref="N64:Q64"/>
    <mergeCell ref="T64:AE64"/>
    <mergeCell ref="AF64:AI64"/>
    <mergeCell ref="AL64:AW64"/>
    <mergeCell ref="AX64:BA64"/>
    <mergeCell ref="B63:M63"/>
    <mergeCell ref="N63:Q63"/>
    <mergeCell ref="T63:AE63"/>
    <mergeCell ref="AF63:AI63"/>
    <mergeCell ref="AL63:AW63"/>
    <mergeCell ref="AX63:BA63"/>
    <mergeCell ref="B66:M66"/>
    <mergeCell ref="N66:Q66"/>
    <mergeCell ref="T66:AE66"/>
    <mergeCell ref="AF66:AI66"/>
    <mergeCell ref="AL66:AW66"/>
    <mergeCell ref="AX66:BA66"/>
    <mergeCell ref="B65:M65"/>
    <mergeCell ref="N65:Q65"/>
    <mergeCell ref="T65:AE65"/>
    <mergeCell ref="AF65:AI65"/>
    <mergeCell ref="AL65:AW65"/>
    <mergeCell ref="AX65:BA65"/>
    <mergeCell ref="B68:M68"/>
    <mergeCell ref="N68:Q68"/>
    <mergeCell ref="T68:AE68"/>
    <mergeCell ref="AF68:AI68"/>
    <mergeCell ref="AL68:AW68"/>
    <mergeCell ref="AX68:BA68"/>
    <mergeCell ref="B67:M67"/>
    <mergeCell ref="N67:Q67"/>
    <mergeCell ref="T67:AE67"/>
    <mergeCell ref="AF67:AI67"/>
    <mergeCell ref="AL67:AW67"/>
    <mergeCell ref="AX67:BA67"/>
    <mergeCell ref="B70:M70"/>
    <mergeCell ref="N70:Q70"/>
    <mergeCell ref="T70:AE70"/>
    <mergeCell ref="AF70:AI70"/>
    <mergeCell ref="AL70:AW70"/>
    <mergeCell ref="AX70:BA70"/>
    <mergeCell ref="B69:M69"/>
    <mergeCell ref="N69:Q69"/>
    <mergeCell ref="T69:AE69"/>
    <mergeCell ref="AF69:AI69"/>
    <mergeCell ref="AL69:AW69"/>
    <mergeCell ref="AX69:BA69"/>
    <mergeCell ref="B72:M72"/>
    <mergeCell ref="N72:Q72"/>
    <mergeCell ref="T72:AE72"/>
    <mergeCell ref="AF72:AI72"/>
    <mergeCell ref="AL72:AW72"/>
    <mergeCell ref="AX72:BA72"/>
    <mergeCell ref="B71:M71"/>
    <mergeCell ref="N71:Q71"/>
    <mergeCell ref="T71:AE71"/>
    <mergeCell ref="AF71:AI71"/>
    <mergeCell ref="AL71:AW71"/>
    <mergeCell ref="AX71:BA71"/>
    <mergeCell ref="B75:M75"/>
    <mergeCell ref="N75:Q75"/>
    <mergeCell ref="B76:M76"/>
    <mergeCell ref="N76:Q76"/>
    <mergeCell ref="B73:M73"/>
    <mergeCell ref="N73:Q73"/>
    <mergeCell ref="AL73:AW73"/>
    <mergeCell ref="AX73:BA73"/>
    <mergeCell ref="B74:M74"/>
    <mergeCell ref="N74:Q74"/>
  </mergeCells>
  <dataValidations count="1">
    <dataValidation allowBlank="1" showErrorMessage="1" sqref="N15:Q76 AF14:AI72 AX14:BA73 BO14:BR53"/>
  </dataValidations>
  <pageMargins left="0.25" right="0.25" top="0.75" bottom="0.75" header="0.3" footer="0.3"/>
  <pageSetup orientation="portrait" paperSize="9" scale="56" r:id="rId1"/>
  <headerFooter>
    <oddFooter>&amp;RNDA対象資料:パ３-2019-170-SYS000556(S)</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0">
    <pageSetUpPr fitToPage="1"/>
  </sheetPr>
  <dimension ref="A1:BD92"/>
  <sheetViews>
    <sheetView view="pageBreakPreview" zoomScaleNormal="85" zoomScaleSheetLayoutView="100" workbookViewId="0" topLeftCell="A1">
      <selection pane="topLeft" activeCell="AG71" sqref="AG71:AI71"/>
    </sheetView>
  </sheetViews>
  <sheetFormatPr defaultColWidth="2.505" defaultRowHeight="13.5"/>
  <cols>
    <col min="1" max="16384" width="2.5" style="17"/>
  </cols>
  <sheetData>
    <row r="1" spans="1:54" s="28" customFormat="1" ht="12.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row>
    <row r="2" spans="1:54" s="28" customFormat="1" ht="6.75" customHeight="1">
      <c r="A2" s="27"/>
      <c r="B2" s="800" t="s">
        <v>335</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0"/>
      <c r="BA2" s="800"/>
      <c r="BB2" s="27"/>
    </row>
    <row r="3" spans="1:54" s="28" customFormat="1" ht="6.75" customHeight="1">
      <c r="A3" s="27"/>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c r="AO3" s="800"/>
      <c r="AP3" s="800"/>
      <c r="AQ3" s="800"/>
      <c r="AR3" s="800"/>
      <c r="AS3" s="800"/>
      <c r="AT3" s="800"/>
      <c r="AU3" s="800"/>
      <c r="AV3" s="800"/>
      <c r="AW3" s="800"/>
      <c r="AX3" s="800"/>
      <c r="AY3" s="800"/>
      <c r="AZ3" s="800"/>
      <c r="BA3" s="800"/>
      <c r="BB3" s="27"/>
    </row>
    <row r="4" spans="1:54" s="28" customFormat="1" ht="6.75" customHeight="1">
      <c r="A4" s="27"/>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800"/>
      <c r="BA4" s="800"/>
      <c r="BB4" s="27"/>
    </row>
    <row r="5" spans="1:54" s="28" customFormat="1" ht="6.75" customHeight="1">
      <c r="A5" s="27"/>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0"/>
      <c r="AZ5" s="800"/>
      <c r="BA5" s="800"/>
      <c r="BB5" s="27"/>
    </row>
    <row r="6" spans="1:54" s="28" customFormat="1" ht="12.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31"/>
      <c r="AK6" s="27"/>
      <c r="AL6" s="31"/>
      <c r="AM6" s="48"/>
      <c r="AN6" s="48"/>
      <c r="AO6" s="48"/>
      <c r="AP6" s="27"/>
      <c r="AQ6" s="943"/>
      <c r="AR6" s="943"/>
      <c r="AS6" s="48"/>
      <c r="AT6" s="225" t="str">
        <f>設定変更依頼書!AR8</f>
        <v>Ver.2.9(2022.9.30～）</v>
      </c>
      <c r="AU6" s="48"/>
      <c r="AV6" s="48"/>
      <c r="AW6" s="48"/>
      <c r="AX6" s="48"/>
      <c r="AY6" s="48"/>
      <c r="AZ6" s="48"/>
      <c r="BA6" s="27"/>
      <c r="BB6" s="27"/>
    </row>
    <row r="7" spans="1:54" ht="13.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30"/>
      <c r="AP7" s="5"/>
      <c r="AQ7" s="30"/>
      <c r="AR7" s="27"/>
      <c r="AS7" s="27"/>
      <c r="AT7" s="27"/>
      <c r="AU7" s="27"/>
      <c r="AV7" s="27"/>
      <c r="AW7" s="5"/>
      <c r="AX7" s="5"/>
      <c r="AY7" s="5"/>
      <c r="AZ7" s="5"/>
      <c r="BA7" s="5"/>
      <c r="BB7" s="5"/>
    </row>
    <row r="8" spans="1:54" ht="13.5" customHeight="1">
      <c r="A8" s="5"/>
      <c r="B8" s="801" t="s">
        <v>287</v>
      </c>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1"/>
      <c r="AY8" s="801"/>
      <c r="AZ8" s="801"/>
      <c r="BA8" s="801"/>
      <c r="BB8" s="5"/>
    </row>
    <row r="9" spans="1:54" ht="13.5" customHeight="1">
      <c r="A9" s="5"/>
      <c r="B9" s="801"/>
      <c r="C9" s="801"/>
      <c r="D9" s="801"/>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801"/>
      <c r="AO9" s="801"/>
      <c r="AP9" s="801"/>
      <c r="AQ9" s="801"/>
      <c r="AR9" s="801"/>
      <c r="AS9" s="801"/>
      <c r="AT9" s="801"/>
      <c r="AU9" s="801"/>
      <c r="AV9" s="801"/>
      <c r="AW9" s="801"/>
      <c r="AX9" s="801"/>
      <c r="AY9" s="801"/>
      <c r="AZ9" s="801"/>
      <c r="BA9" s="801"/>
      <c r="BB9" s="5"/>
    </row>
    <row r="10" spans="1:54" ht="14.25" customHeight="1">
      <c r="A10" s="5"/>
      <c r="B10" s="31"/>
      <c r="C10" s="31"/>
      <c r="D10" s="31"/>
      <c r="E10" s="31"/>
      <c r="F10" s="31"/>
      <c r="G10" s="31"/>
      <c r="H10" s="31"/>
      <c r="I10" s="31"/>
      <c r="J10" s="31"/>
      <c r="K10" s="31"/>
      <c r="L10" s="31"/>
      <c r="M10" s="31"/>
      <c r="N10" s="31"/>
      <c r="O10" s="32"/>
      <c r="P10" s="32"/>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5"/>
      <c r="BA10" s="5"/>
      <c r="BB10" s="5"/>
    </row>
    <row r="11" spans="1:54" s="37" customFormat="1" ht="28.5" customHeight="1">
      <c r="A11" s="46"/>
      <c r="B11" s="945" t="s">
        <v>249</v>
      </c>
      <c r="C11" s="945"/>
      <c r="D11" s="945"/>
      <c r="E11" s="945"/>
      <c r="F11" s="945"/>
      <c r="G11" s="945"/>
      <c r="H11" s="956"/>
      <c r="I11" s="957"/>
      <c r="J11" s="957"/>
      <c r="K11" s="957"/>
      <c r="L11" s="957"/>
      <c r="M11" s="957"/>
      <c r="N11" s="957"/>
      <c r="O11" s="957"/>
      <c r="P11" s="957"/>
      <c r="Q11" s="957"/>
      <c r="R11" s="957"/>
      <c r="S11" s="957"/>
      <c r="T11" s="957"/>
      <c r="U11" s="957"/>
      <c r="V11" s="957"/>
      <c r="W11" s="957"/>
      <c r="X11" s="957"/>
      <c r="Y11" s="957"/>
      <c r="Z11" s="957"/>
      <c r="AA11" s="957"/>
      <c r="AB11" s="958"/>
      <c r="AC11" s="809" t="s">
        <v>929</v>
      </c>
      <c r="AD11" s="810"/>
      <c r="AE11" s="810"/>
      <c r="AF11" s="810"/>
      <c r="AG11" s="810"/>
      <c r="AH11" s="810"/>
      <c r="AI11" s="811"/>
      <c r="AJ11" s="358"/>
      <c r="AK11" s="359" t="s">
        <v>290</v>
      </c>
      <c r="AL11" s="359"/>
      <c r="AM11" s="812" t="s">
        <v>930</v>
      </c>
      <c r="AN11" s="812"/>
      <c r="AO11" s="812"/>
      <c r="AP11" s="359"/>
      <c r="AQ11" s="359" t="s">
        <v>290</v>
      </c>
      <c r="AR11" s="359"/>
      <c r="AS11" s="812" t="s">
        <v>931</v>
      </c>
      <c r="AT11" s="812"/>
      <c r="AU11" s="812"/>
      <c r="AV11" s="812"/>
      <c r="AW11" s="363"/>
      <c r="AX11" s="363"/>
      <c r="AY11" s="363"/>
      <c r="AZ11" s="363"/>
      <c r="BA11" s="364"/>
      <c r="BB11" s="46"/>
    </row>
    <row r="12" spans="1:54" ht="8.25" customHeight="1">
      <c r="A12" s="5"/>
      <c r="B12" s="38"/>
      <c r="C12" s="39"/>
      <c r="D12" s="43"/>
      <c r="E12" s="43"/>
      <c r="F12" s="43"/>
      <c r="G12" s="43"/>
      <c r="H12" s="43"/>
      <c r="I12" s="43"/>
      <c r="J12" s="43"/>
      <c r="K12" s="43"/>
      <c r="L12" s="43"/>
      <c r="M12" s="39"/>
      <c r="N12" s="43"/>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5"/>
      <c r="BA12" s="5"/>
      <c r="BB12" s="5"/>
    </row>
    <row r="13" spans="1:54" ht="32.25" customHeight="1">
      <c r="A13" s="5"/>
      <c r="B13" s="944" t="s">
        <v>3</v>
      </c>
      <c r="C13" s="944"/>
      <c r="D13" s="944"/>
      <c r="E13" s="944"/>
      <c r="F13" s="944"/>
      <c r="G13" s="944"/>
      <c r="H13" s="944"/>
      <c r="I13" s="944"/>
      <c r="J13" s="944"/>
      <c r="K13" s="944"/>
      <c r="L13" s="944"/>
      <c r="M13" s="944"/>
      <c r="N13" s="944"/>
      <c r="O13" s="944" t="s">
        <v>4</v>
      </c>
      <c r="P13" s="944"/>
      <c r="Q13" s="944"/>
      <c r="R13" s="944"/>
      <c r="S13" s="944"/>
      <c r="T13" s="944"/>
      <c r="U13" s="944"/>
      <c r="V13" s="944"/>
      <c r="W13" s="944"/>
      <c r="X13" s="944"/>
      <c r="Y13" s="944"/>
      <c r="Z13" s="947"/>
      <c r="AA13" s="947"/>
      <c r="AB13" s="947"/>
      <c r="AC13" s="947"/>
      <c r="AD13" s="947"/>
      <c r="AE13" s="947"/>
      <c r="AF13" s="940" t="s">
        <v>5</v>
      </c>
      <c r="AG13" s="941"/>
      <c r="AH13" s="941"/>
      <c r="AI13" s="941"/>
      <c r="AJ13" s="941"/>
      <c r="AK13" s="941"/>
      <c r="AL13" s="941"/>
      <c r="AM13" s="941"/>
      <c r="AN13" s="941"/>
      <c r="AO13" s="941"/>
      <c r="AP13" s="941"/>
      <c r="AQ13" s="941"/>
      <c r="AR13" s="941"/>
      <c r="AS13" s="941"/>
      <c r="AT13" s="941"/>
      <c r="AU13" s="941"/>
      <c r="AV13" s="941"/>
      <c r="AW13" s="941"/>
      <c r="AX13" s="941"/>
      <c r="AY13" s="941"/>
      <c r="AZ13" s="941"/>
      <c r="BA13" s="942"/>
      <c r="BB13" s="5"/>
    </row>
    <row r="14" spans="1:54" ht="14.25" customHeight="1">
      <c r="A14" s="43"/>
      <c r="B14" s="946" t="s">
        <v>191</v>
      </c>
      <c r="C14" s="946"/>
      <c r="D14" s="946"/>
      <c r="E14" s="946"/>
      <c r="F14" s="946"/>
      <c r="G14" s="946"/>
      <c r="H14" s="946"/>
      <c r="I14" s="946"/>
      <c r="J14" s="946"/>
      <c r="K14" s="946"/>
      <c r="L14" s="946"/>
      <c r="M14" s="946"/>
      <c r="N14" s="946"/>
      <c r="O14" s="948" t="s">
        <v>26</v>
      </c>
      <c r="P14" s="949"/>
      <c r="Q14" s="949"/>
      <c r="R14" s="949"/>
      <c r="S14" s="949"/>
      <c r="T14" s="949"/>
      <c r="U14" s="949"/>
      <c r="V14" s="949"/>
      <c r="W14" s="949"/>
      <c r="X14" s="949"/>
      <c r="Y14" s="949"/>
      <c r="Z14" s="43"/>
      <c r="AA14" s="43"/>
      <c r="AB14" s="43"/>
      <c r="AC14" s="43"/>
      <c r="AD14" s="43"/>
      <c r="AE14" s="43"/>
      <c r="AF14" s="107"/>
      <c r="AG14" s="108"/>
      <c r="AH14" s="108"/>
      <c r="AI14" s="108"/>
      <c r="AJ14" s="108"/>
      <c r="AK14" s="108"/>
      <c r="AL14" s="108"/>
      <c r="AM14" s="108"/>
      <c r="AN14" s="108"/>
      <c r="AO14" s="108"/>
      <c r="AP14" s="108"/>
      <c r="AQ14" s="108"/>
      <c r="AR14" s="108"/>
      <c r="AS14" s="108"/>
      <c r="AT14" s="108"/>
      <c r="AU14" s="108"/>
      <c r="AV14" s="108"/>
      <c r="AW14" s="108"/>
      <c r="AX14" s="108"/>
      <c r="AY14" s="109"/>
      <c r="AZ14" s="110"/>
      <c r="BA14" s="111"/>
      <c r="BB14" s="5"/>
    </row>
    <row r="15" spans="1:54" ht="14.25" customHeight="1">
      <c r="A15" s="43"/>
      <c r="B15" s="946"/>
      <c r="C15" s="946"/>
      <c r="D15" s="946"/>
      <c r="E15" s="946"/>
      <c r="F15" s="946"/>
      <c r="G15" s="946"/>
      <c r="H15" s="946"/>
      <c r="I15" s="946"/>
      <c r="J15" s="946"/>
      <c r="K15" s="946"/>
      <c r="L15" s="946"/>
      <c r="M15" s="946"/>
      <c r="N15" s="946"/>
      <c r="O15" s="949"/>
      <c r="P15" s="949"/>
      <c r="Q15" s="949"/>
      <c r="R15" s="949"/>
      <c r="S15" s="949"/>
      <c r="T15" s="949"/>
      <c r="U15" s="949"/>
      <c r="V15" s="949"/>
      <c r="W15" s="949"/>
      <c r="X15" s="949"/>
      <c r="Y15" s="949"/>
      <c r="Z15" s="43"/>
      <c r="AA15" s="43"/>
      <c r="AB15" s="43"/>
      <c r="AC15" s="43"/>
      <c r="AD15" s="43"/>
      <c r="AE15" s="43"/>
      <c r="AF15" s="112"/>
      <c r="AG15" s="113" t="s">
        <v>290</v>
      </c>
      <c r="AH15" s="179"/>
      <c r="AI15" s="114" t="s">
        <v>6</v>
      </c>
      <c r="AJ15" s="179"/>
      <c r="AK15" s="179"/>
      <c r="AL15" s="179"/>
      <c r="AM15" s="179"/>
      <c r="AN15" s="179"/>
      <c r="AO15" s="179"/>
      <c r="AP15" s="179"/>
      <c r="AQ15" s="179"/>
      <c r="AR15" s="179"/>
      <c r="AS15" s="179"/>
      <c r="AT15" s="179"/>
      <c r="AU15" s="179"/>
      <c r="AV15" s="179"/>
      <c r="AW15" s="179"/>
      <c r="AX15" s="179"/>
      <c r="AY15" s="115"/>
      <c r="AZ15" s="116"/>
      <c r="BA15" s="117"/>
      <c r="BB15" s="5"/>
    </row>
    <row r="16" spans="1:54" ht="14.25" customHeight="1">
      <c r="A16" s="43"/>
      <c r="B16" s="946"/>
      <c r="C16" s="946"/>
      <c r="D16" s="946"/>
      <c r="E16" s="946"/>
      <c r="F16" s="946"/>
      <c r="G16" s="946"/>
      <c r="H16" s="946"/>
      <c r="I16" s="946"/>
      <c r="J16" s="946"/>
      <c r="K16" s="946"/>
      <c r="L16" s="946"/>
      <c r="M16" s="946"/>
      <c r="N16" s="946"/>
      <c r="O16" s="949"/>
      <c r="P16" s="949"/>
      <c r="Q16" s="949"/>
      <c r="R16" s="949"/>
      <c r="S16" s="949"/>
      <c r="T16" s="949"/>
      <c r="U16" s="949"/>
      <c r="V16" s="949"/>
      <c r="W16" s="949"/>
      <c r="X16" s="949"/>
      <c r="Y16" s="949"/>
      <c r="Z16" s="43"/>
      <c r="AA16" s="43"/>
      <c r="AB16" s="43"/>
      <c r="AC16" s="43"/>
      <c r="AD16" s="43"/>
      <c r="AE16" s="43"/>
      <c r="AF16" s="112"/>
      <c r="AG16" s="179"/>
      <c r="AH16" s="179"/>
      <c r="AI16" s="118" t="s">
        <v>573</v>
      </c>
      <c r="AJ16" s="179"/>
      <c r="AK16" s="179"/>
      <c r="AL16" s="179"/>
      <c r="AM16" s="179"/>
      <c r="AN16" s="179"/>
      <c r="AO16" s="179"/>
      <c r="AP16" s="179"/>
      <c r="AQ16" s="179"/>
      <c r="AR16" s="179"/>
      <c r="AS16" s="179"/>
      <c r="AT16" s="179"/>
      <c r="AU16" s="179"/>
      <c r="AV16" s="179"/>
      <c r="AW16" s="179"/>
      <c r="AX16" s="179"/>
      <c r="AY16" s="115"/>
      <c r="AZ16" s="116"/>
      <c r="BA16" s="117"/>
      <c r="BB16" s="5"/>
    </row>
    <row r="17" spans="1:54" ht="14.25" customHeight="1">
      <c r="A17" s="43"/>
      <c r="B17" s="946"/>
      <c r="C17" s="946"/>
      <c r="D17" s="946"/>
      <c r="E17" s="946"/>
      <c r="F17" s="946"/>
      <c r="G17" s="946"/>
      <c r="H17" s="946"/>
      <c r="I17" s="946"/>
      <c r="J17" s="946"/>
      <c r="K17" s="946"/>
      <c r="L17" s="946"/>
      <c r="M17" s="946"/>
      <c r="N17" s="946"/>
      <c r="O17" s="949"/>
      <c r="P17" s="949"/>
      <c r="Q17" s="949"/>
      <c r="R17" s="949"/>
      <c r="S17" s="949"/>
      <c r="T17" s="949"/>
      <c r="U17" s="949"/>
      <c r="V17" s="949"/>
      <c r="W17" s="949"/>
      <c r="X17" s="949"/>
      <c r="Y17" s="949"/>
      <c r="Z17" s="43"/>
      <c r="AA17" s="43"/>
      <c r="AB17" s="43"/>
      <c r="AC17" s="43"/>
      <c r="AD17" s="43"/>
      <c r="AE17" s="43"/>
      <c r="AF17" s="112"/>
      <c r="AG17" s="113" t="s">
        <v>290</v>
      </c>
      <c r="AH17" s="179"/>
      <c r="AI17" s="104" t="s">
        <v>190</v>
      </c>
      <c r="AJ17" s="179"/>
      <c r="AK17" s="179"/>
      <c r="AL17" s="179"/>
      <c r="AM17" s="179"/>
      <c r="AN17" s="179"/>
      <c r="AO17" s="179"/>
      <c r="AP17" s="179"/>
      <c r="AQ17" s="179"/>
      <c r="AR17" s="179"/>
      <c r="AS17" s="179"/>
      <c r="AT17" s="179"/>
      <c r="AU17" s="179"/>
      <c r="AV17" s="179"/>
      <c r="AW17" s="179"/>
      <c r="AX17" s="179"/>
      <c r="AY17" s="179"/>
      <c r="AZ17" s="116"/>
      <c r="BA17" s="117"/>
      <c r="BB17" s="5"/>
    </row>
    <row r="18" spans="1:54" ht="14.25" customHeight="1">
      <c r="A18" s="43"/>
      <c r="B18" s="946"/>
      <c r="C18" s="946"/>
      <c r="D18" s="946"/>
      <c r="E18" s="946"/>
      <c r="F18" s="946"/>
      <c r="G18" s="946"/>
      <c r="H18" s="946"/>
      <c r="I18" s="946"/>
      <c r="J18" s="946"/>
      <c r="K18" s="946"/>
      <c r="L18" s="946"/>
      <c r="M18" s="946"/>
      <c r="N18" s="946"/>
      <c r="O18" s="949"/>
      <c r="P18" s="949"/>
      <c r="Q18" s="949"/>
      <c r="R18" s="949"/>
      <c r="S18" s="949"/>
      <c r="T18" s="949"/>
      <c r="U18" s="949"/>
      <c r="V18" s="949"/>
      <c r="W18" s="949"/>
      <c r="X18" s="949"/>
      <c r="Y18" s="949"/>
      <c r="Z18" s="43"/>
      <c r="AA18" s="43"/>
      <c r="AB18" s="43"/>
      <c r="AC18" s="43"/>
      <c r="AD18" s="43"/>
      <c r="AE18" s="43"/>
      <c r="AF18" s="112"/>
      <c r="AG18" s="179"/>
      <c r="AH18" s="179"/>
      <c r="AI18" s="114" t="s">
        <v>293</v>
      </c>
      <c r="AJ18" s="179"/>
      <c r="AK18" s="179"/>
      <c r="AL18" s="179"/>
      <c r="AM18" s="179"/>
      <c r="AN18" s="179"/>
      <c r="AO18" s="179"/>
      <c r="AP18" s="179"/>
      <c r="AQ18" s="179"/>
      <c r="AR18" s="179"/>
      <c r="AS18" s="179"/>
      <c r="AT18" s="179"/>
      <c r="AU18" s="179"/>
      <c r="AV18" s="179"/>
      <c r="AW18" s="179"/>
      <c r="AX18" s="179"/>
      <c r="AY18" s="179"/>
      <c r="AZ18" s="116"/>
      <c r="BA18" s="117"/>
      <c r="BB18" s="5"/>
    </row>
    <row r="19" spans="1:54" ht="14.25" customHeight="1">
      <c r="A19" s="5"/>
      <c r="B19" s="946"/>
      <c r="C19" s="946"/>
      <c r="D19" s="946"/>
      <c r="E19" s="946"/>
      <c r="F19" s="946"/>
      <c r="G19" s="946"/>
      <c r="H19" s="946"/>
      <c r="I19" s="946"/>
      <c r="J19" s="946"/>
      <c r="K19" s="946"/>
      <c r="L19" s="946"/>
      <c r="M19" s="946"/>
      <c r="N19" s="946"/>
      <c r="O19" s="949"/>
      <c r="P19" s="949"/>
      <c r="Q19" s="949"/>
      <c r="R19" s="949"/>
      <c r="S19" s="949"/>
      <c r="T19" s="949"/>
      <c r="U19" s="949"/>
      <c r="V19" s="949"/>
      <c r="W19" s="949"/>
      <c r="X19" s="949"/>
      <c r="Y19" s="949"/>
      <c r="Z19" s="46"/>
      <c r="AA19" s="46"/>
      <c r="AB19" s="46"/>
      <c r="AC19" s="46"/>
      <c r="AD19" s="46"/>
      <c r="AE19" s="46"/>
      <c r="AF19" s="119"/>
      <c r="AG19" s="116"/>
      <c r="AH19" s="116"/>
      <c r="AI19" s="116"/>
      <c r="AJ19" s="950"/>
      <c r="AK19" s="951"/>
      <c r="AL19" s="951"/>
      <c r="AM19" s="951"/>
      <c r="AN19" s="951"/>
      <c r="AO19" s="951"/>
      <c r="AP19" s="951"/>
      <c r="AQ19" s="951"/>
      <c r="AR19" s="951"/>
      <c r="AS19" s="951"/>
      <c r="AT19" s="951"/>
      <c r="AU19" s="951"/>
      <c r="AV19" s="951"/>
      <c r="AW19" s="951"/>
      <c r="AX19" s="951"/>
      <c r="AY19" s="951"/>
      <c r="AZ19" s="952"/>
      <c r="BA19" s="117"/>
      <c r="BB19" s="5"/>
    </row>
    <row r="20" spans="1:54" ht="14.25" customHeight="1">
      <c r="A20" s="5"/>
      <c r="B20" s="946"/>
      <c r="C20" s="946"/>
      <c r="D20" s="946"/>
      <c r="E20" s="946"/>
      <c r="F20" s="946"/>
      <c r="G20" s="946"/>
      <c r="H20" s="946"/>
      <c r="I20" s="946"/>
      <c r="J20" s="946"/>
      <c r="K20" s="946"/>
      <c r="L20" s="946"/>
      <c r="M20" s="946"/>
      <c r="N20" s="946"/>
      <c r="O20" s="949"/>
      <c r="P20" s="949"/>
      <c r="Q20" s="949"/>
      <c r="R20" s="949"/>
      <c r="S20" s="949"/>
      <c r="T20" s="949"/>
      <c r="U20" s="949"/>
      <c r="V20" s="949"/>
      <c r="W20" s="949"/>
      <c r="X20" s="949"/>
      <c r="Y20" s="949"/>
      <c r="Z20" s="46"/>
      <c r="AA20" s="46"/>
      <c r="AB20" s="46"/>
      <c r="AC20" s="46"/>
      <c r="AD20" s="46"/>
      <c r="AE20" s="46"/>
      <c r="AF20" s="119"/>
      <c r="AG20" s="116"/>
      <c r="AH20" s="116"/>
      <c r="AI20" s="116"/>
      <c r="AJ20" s="953"/>
      <c r="AK20" s="954"/>
      <c r="AL20" s="954"/>
      <c r="AM20" s="954"/>
      <c r="AN20" s="954"/>
      <c r="AO20" s="954"/>
      <c r="AP20" s="954"/>
      <c r="AQ20" s="954"/>
      <c r="AR20" s="954"/>
      <c r="AS20" s="954"/>
      <c r="AT20" s="954"/>
      <c r="AU20" s="954"/>
      <c r="AV20" s="954"/>
      <c r="AW20" s="954"/>
      <c r="AX20" s="954"/>
      <c r="AY20" s="954"/>
      <c r="AZ20" s="955"/>
      <c r="BA20" s="117"/>
      <c r="BB20" s="5"/>
    </row>
    <row r="21" spans="1:54" ht="14.25" customHeight="1">
      <c r="A21" s="5"/>
      <c r="B21" s="946"/>
      <c r="C21" s="946"/>
      <c r="D21" s="946"/>
      <c r="E21" s="946"/>
      <c r="F21" s="946"/>
      <c r="G21" s="946"/>
      <c r="H21" s="946"/>
      <c r="I21" s="946"/>
      <c r="J21" s="946"/>
      <c r="K21" s="946"/>
      <c r="L21" s="946"/>
      <c r="M21" s="946"/>
      <c r="N21" s="946"/>
      <c r="O21" s="949"/>
      <c r="P21" s="949"/>
      <c r="Q21" s="949"/>
      <c r="R21" s="949"/>
      <c r="S21" s="949"/>
      <c r="T21" s="949"/>
      <c r="U21" s="949"/>
      <c r="V21" s="949"/>
      <c r="W21" s="949"/>
      <c r="X21" s="949"/>
      <c r="Y21" s="949"/>
      <c r="Z21" s="46"/>
      <c r="AA21" s="46"/>
      <c r="AB21" s="46"/>
      <c r="AC21" s="46"/>
      <c r="AD21" s="46"/>
      <c r="AE21" s="46"/>
      <c r="AF21" s="119"/>
      <c r="AG21" s="113" t="s">
        <v>290</v>
      </c>
      <c r="AH21" s="116"/>
      <c r="AI21" s="116" t="s">
        <v>196</v>
      </c>
      <c r="AJ21" s="116"/>
      <c r="AK21" s="116"/>
      <c r="AL21" s="116"/>
      <c r="AM21" s="116"/>
      <c r="AN21" s="116"/>
      <c r="AO21" s="116"/>
      <c r="AP21" s="116"/>
      <c r="AQ21" s="116"/>
      <c r="AR21" s="116"/>
      <c r="AS21" s="116"/>
      <c r="AT21" s="116"/>
      <c r="AU21" s="116"/>
      <c r="AV21" s="116"/>
      <c r="AW21" s="116"/>
      <c r="AX21" s="116"/>
      <c r="AY21" s="116"/>
      <c r="AZ21" s="116"/>
      <c r="BA21" s="117"/>
      <c r="BB21" s="5"/>
    </row>
    <row r="22" spans="1:54" ht="14.25" customHeight="1">
      <c r="A22" s="5"/>
      <c r="B22" s="946"/>
      <c r="C22" s="946"/>
      <c r="D22" s="946"/>
      <c r="E22" s="946"/>
      <c r="F22" s="946"/>
      <c r="G22" s="946"/>
      <c r="H22" s="946"/>
      <c r="I22" s="946"/>
      <c r="J22" s="946"/>
      <c r="K22" s="946"/>
      <c r="L22" s="946"/>
      <c r="M22" s="946"/>
      <c r="N22" s="946"/>
      <c r="O22" s="949"/>
      <c r="P22" s="949"/>
      <c r="Q22" s="949"/>
      <c r="R22" s="949"/>
      <c r="S22" s="949"/>
      <c r="T22" s="949"/>
      <c r="U22" s="949"/>
      <c r="V22" s="949"/>
      <c r="W22" s="949"/>
      <c r="X22" s="949"/>
      <c r="Y22" s="949"/>
      <c r="Z22" s="46"/>
      <c r="AA22" s="46"/>
      <c r="AB22" s="46"/>
      <c r="AC22" s="46"/>
      <c r="AD22" s="46"/>
      <c r="AE22" s="46"/>
      <c r="AF22" s="119"/>
      <c r="AG22" s="113"/>
      <c r="AH22" s="116"/>
      <c r="AI22" s="116"/>
      <c r="AJ22" s="116"/>
      <c r="AK22" s="116"/>
      <c r="AL22" s="116"/>
      <c r="AM22" s="116"/>
      <c r="AN22" s="116"/>
      <c r="AO22" s="116"/>
      <c r="AP22" s="116"/>
      <c r="AQ22" s="116"/>
      <c r="AR22" s="116"/>
      <c r="AS22" s="116"/>
      <c r="AT22" s="116"/>
      <c r="AU22" s="116"/>
      <c r="AV22" s="116"/>
      <c r="AW22" s="116"/>
      <c r="AX22" s="116"/>
      <c r="AY22" s="116"/>
      <c r="AZ22" s="116"/>
      <c r="BA22" s="117"/>
      <c r="BB22" s="5"/>
    </row>
    <row r="23" spans="1:54" ht="14.25" customHeight="1">
      <c r="A23" s="5"/>
      <c r="B23" s="946"/>
      <c r="C23" s="946"/>
      <c r="D23" s="946"/>
      <c r="E23" s="946"/>
      <c r="F23" s="946"/>
      <c r="G23" s="946"/>
      <c r="H23" s="946"/>
      <c r="I23" s="946"/>
      <c r="J23" s="946"/>
      <c r="K23" s="946"/>
      <c r="L23" s="946"/>
      <c r="M23" s="946"/>
      <c r="N23" s="946"/>
      <c r="O23" s="949"/>
      <c r="P23" s="949"/>
      <c r="Q23" s="949"/>
      <c r="R23" s="949"/>
      <c r="S23" s="949"/>
      <c r="T23" s="949"/>
      <c r="U23" s="949"/>
      <c r="V23" s="949"/>
      <c r="W23" s="949"/>
      <c r="X23" s="949"/>
      <c r="Y23" s="949"/>
      <c r="Z23" s="46"/>
      <c r="AA23" s="46"/>
      <c r="AB23" s="46"/>
      <c r="AC23" s="46"/>
      <c r="AD23" s="46"/>
      <c r="AE23" s="46"/>
      <c r="AF23" s="119"/>
      <c r="AG23" s="113" t="s">
        <v>290</v>
      </c>
      <c r="AH23" s="116"/>
      <c r="AI23" s="116" t="s">
        <v>808</v>
      </c>
      <c r="AJ23" s="116"/>
      <c r="AK23" s="116"/>
      <c r="AL23" s="116"/>
      <c r="AM23" s="116"/>
      <c r="AN23" s="116"/>
      <c r="AO23" s="116"/>
      <c r="AP23" s="116"/>
      <c r="AQ23" s="116"/>
      <c r="AR23" s="116"/>
      <c r="AS23" s="116"/>
      <c r="AT23" s="116"/>
      <c r="AU23" s="116"/>
      <c r="AV23" s="116"/>
      <c r="AW23" s="116"/>
      <c r="AX23" s="116"/>
      <c r="AY23" s="116"/>
      <c r="AZ23" s="116"/>
      <c r="BA23" s="117"/>
      <c r="BB23" s="5"/>
    </row>
    <row r="24" spans="1:54" ht="14.25" customHeight="1">
      <c r="A24" s="5"/>
      <c r="B24" s="946"/>
      <c r="C24" s="946"/>
      <c r="D24" s="946"/>
      <c r="E24" s="946"/>
      <c r="F24" s="946"/>
      <c r="G24" s="946"/>
      <c r="H24" s="946"/>
      <c r="I24" s="946"/>
      <c r="J24" s="946"/>
      <c r="K24" s="946"/>
      <c r="L24" s="946"/>
      <c r="M24" s="946"/>
      <c r="N24" s="946"/>
      <c r="O24" s="949"/>
      <c r="P24" s="949"/>
      <c r="Q24" s="949"/>
      <c r="R24" s="949"/>
      <c r="S24" s="949"/>
      <c r="T24" s="949"/>
      <c r="U24" s="949"/>
      <c r="V24" s="949"/>
      <c r="W24" s="949"/>
      <c r="X24" s="949"/>
      <c r="Y24" s="949"/>
      <c r="Z24" s="46"/>
      <c r="AA24" s="46"/>
      <c r="AB24" s="46"/>
      <c r="AC24" s="46"/>
      <c r="AD24" s="46"/>
      <c r="AE24" s="46"/>
      <c r="AF24" s="120"/>
      <c r="AG24" s="121"/>
      <c r="AH24" s="121"/>
      <c r="AI24" s="121"/>
      <c r="AJ24" s="121"/>
      <c r="AK24" s="121"/>
      <c r="AL24" s="121"/>
      <c r="AM24" s="121"/>
      <c r="AN24" s="121"/>
      <c r="AO24" s="121"/>
      <c r="AP24" s="121"/>
      <c r="AQ24" s="121"/>
      <c r="AR24" s="121"/>
      <c r="AS24" s="121"/>
      <c r="AT24" s="121"/>
      <c r="AU24" s="121"/>
      <c r="AV24" s="121"/>
      <c r="AW24" s="121"/>
      <c r="AX24" s="121"/>
      <c r="AY24" s="121"/>
      <c r="AZ24" s="121"/>
      <c r="BA24" s="122"/>
      <c r="BB24" s="5"/>
    </row>
    <row r="25" spans="1:54" ht="14.25" customHeight="1">
      <c r="A25" s="5"/>
      <c r="B25" s="928" t="s">
        <v>27</v>
      </c>
      <c r="C25" s="929"/>
      <c r="D25" s="929"/>
      <c r="E25" s="929"/>
      <c r="F25" s="929"/>
      <c r="G25" s="929"/>
      <c r="H25" s="929"/>
      <c r="I25" s="929"/>
      <c r="J25" s="929"/>
      <c r="K25" s="929"/>
      <c r="L25" s="929"/>
      <c r="M25" s="929"/>
      <c r="N25" s="930"/>
      <c r="O25" s="928" t="s">
        <v>28</v>
      </c>
      <c r="P25" s="929"/>
      <c r="Q25" s="929"/>
      <c r="R25" s="929"/>
      <c r="S25" s="929"/>
      <c r="T25" s="929"/>
      <c r="U25" s="929"/>
      <c r="V25" s="929"/>
      <c r="W25" s="929"/>
      <c r="X25" s="929"/>
      <c r="Y25" s="930"/>
      <c r="Z25" s="46"/>
      <c r="AA25" s="46"/>
      <c r="AB25" s="46"/>
      <c r="AC25" s="46"/>
      <c r="AD25" s="46"/>
      <c r="AE25" s="46"/>
      <c r="AF25" s="119"/>
      <c r="AG25" s="116"/>
      <c r="AH25" s="116"/>
      <c r="AI25" s="116"/>
      <c r="AJ25" s="116"/>
      <c r="AK25" s="116"/>
      <c r="AL25" s="116"/>
      <c r="AM25" s="116"/>
      <c r="AN25" s="116"/>
      <c r="AO25" s="116"/>
      <c r="AP25" s="116"/>
      <c r="AQ25" s="116"/>
      <c r="AR25" s="116"/>
      <c r="AS25" s="116"/>
      <c r="AT25" s="116"/>
      <c r="AU25" s="116"/>
      <c r="AV25" s="116"/>
      <c r="AW25" s="116"/>
      <c r="AX25" s="116"/>
      <c r="AY25" s="116"/>
      <c r="AZ25" s="116"/>
      <c r="BA25" s="210"/>
      <c r="BB25" s="5"/>
    </row>
    <row r="26" spans="1:54" ht="14.25" customHeight="1">
      <c r="A26" s="5"/>
      <c r="B26" s="931"/>
      <c r="C26" s="932"/>
      <c r="D26" s="932"/>
      <c r="E26" s="932"/>
      <c r="F26" s="932"/>
      <c r="G26" s="932"/>
      <c r="H26" s="932"/>
      <c r="I26" s="932"/>
      <c r="J26" s="932"/>
      <c r="K26" s="932"/>
      <c r="L26" s="932"/>
      <c r="M26" s="932"/>
      <c r="N26" s="933"/>
      <c r="O26" s="931"/>
      <c r="P26" s="932"/>
      <c r="Q26" s="932"/>
      <c r="R26" s="932"/>
      <c r="S26" s="932"/>
      <c r="T26" s="932"/>
      <c r="U26" s="932"/>
      <c r="V26" s="932"/>
      <c r="W26" s="932"/>
      <c r="X26" s="932"/>
      <c r="Y26" s="933"/>
      <c r="Z26" s="46"/>
      <c r="AA26" s="46"/>
      <c r="AB26" s="46"/>
      <c r="AC26" s="46"/>
      <c r="AD26" s="46"/>
      <c r="AE26" s="46"/>
      <c r="AF26" s="119"/>
      <c r="AG26" s="113" t="s">
        <v>290</v>
      </c>
      <c r="AH26" s="116"/>
      <c r="AI26" s="116" t="s">
        <v>571</v>
      </c>
      <c r="AJ26" s="116"/>
      <c r="AK26" s="116"/>
      <c r="AL26" s="116"/>
      <c r="AM26" s="116"/>
      <c r="AN26" s="116"/>
      <c r="AO26" s="116"/>
      <c r="AP26" s="116"/>
      <c r="AQ26" s="116"/>
      <c r="AR26" s="116"/>
      <c r="AS26" s="116"/>
      <c r="AT26" s="116"/>
      <c r="AU26" s="116"/>
      <c r="AV26" s="116"/>
      <c r="AW26" s="116"/>
      <c r="AX26" s="116"/>
      <c r="AY26" s="116"/>
      <c r="AZ26" s="116"/>
      <c r="BA26" s="211"/>
      <c r="BB26" s="5"/>
    </row>
    <row r="27" spans="1:54" ht="14.25" customHeight="1">
      <c r="A27" s="5"/>
      <c r="B27" s="931"/>
      <c r="C27" s="932"/>
      <c r="D27" s="932"/>
      <c r="E27" s="932"/>
      <c r="F27" s="932"/>
      <c r="G27" s="932"/>
      <c r="H27" s="932"/>
      <c r="I27" s="932"/>
      <c r="J27" s="932"/>
      <c r="K27" s="932"/>
      <c r="L27" s="932"/>
      <c r="M27" s="932"/>
      <c r="N27" s="933"/>
      <c r="O27" s="931"/>
      <c r="P27" s="932"/>
      <c r="Q27" s="932"/>
      <c r="R27" s="932"/>
      <c r="S27" s="932"/>
      <c r="T27" s="932"/>
      <c r="U27" s="932"/>
      <c r="V27" s="932"/>
      <c r="W27" s="932"/>
      <c r="X27" s="932"/>
      <c r="Y27" s="933"/>
      <c r="Z27" s="46"/>
      <c r="AA27" s="46"/>
      <c r="AB27" s="46"/>
      <c r="AC27" s="46"/>
      <c r="AD27" s="46"/>
      <c r="AE27" s="46"/>
      <c r="AF27" s="119"/>
      <c r="AG27" s="116"/>
      <c r="AH27" s="116"/>
      <c r="AI27" s="116"/>
      <c r="AJ27" s="116"/>
      <c r="AK27" s="116"/>
      <c r="AL27" s="116"/>
      <c r="AM27" s="116"/>
      <c r="AN27" s="116"/>
      <c r="AO27" s="116"/>
      <c r="AP27" s="116"/>
      <c r="AQ27" s="116"/>
      <c r="AR27" s="116"/>
      <c r="AS27" s="116"/>
      <c r="AT27" s="116"/>
      <c r="AU27" s="116"/>
      <c r="AV27" s="116"/>
      <c r="AW27" s="116"/>
      <c r="AX27" s="116"/>
      <c r="AY27" s="116"/>
      <c r="AZ27" s="116"/>
      <c r="BA27" s="211"/>
      <c r="BB27" s="5"/>
    </row>
    <row r="28" spans="1:54" ht="14.25" customHeight="1">
      <c r="A28" s="29"/>
      <c r="B28" s="931"/>
      <c r="C28" s="932"/>
      <c r="D28" s="932"/>
      <c r="E28" s="932"/>
      <c r="F28" s="932"/>
      <c r="G28" s="932"/>
      <c r="H28" s="932"/>
      <c r="I28" s="932"/>
      <c r="J28" s="932"/>
      <c r="K28" s="932"/>
      <c r="L28" s="932"/>
      <c r="M28" s="932"/>
      <c r="N28" s="933"/>
      <c r="O28" s="931"/>
      <c r="P28" s="932"/>
      <c r="Q28" s="932"/>
      <c r="R28" s="932"/>
      <c r="S28" s="932"/>
      <c r="T28" s="932"/>
      <c r="U28" s="932"/>
      <c r="V28" s="932"/>
      <c r="W28" s="932"/>
      <c r="X28" s="932"/>
      <c r="Y28" s="933"/>
      <c r="Z28" s="34"/>
      <c r="AA28" s="34"/>
      <c r="AB28" s="34"/>
      <c r="AC28" s="34"/>
      <c r="AD28" s="34"/>
      <c r="AE28" s="34"/>
      <c r="AF28" s="67"/>
      <c r="AG28" s="426" t="s">
        <v>290</v>
      </c>
      <c r="AH28" s="41"/>
      <c r="AI28" s="41" t="s">
        <v>1033</v>
      </c>
      <c r="AJ28" s="41"/>
      <c r="AK28" s="41"/>
      <c r="AL28" s="41"/>
      <c r="AM28" s="41"/>
      <c r="AN28" s="41"/>
      <c r="AO28" s="41"/>
      <c r="AP28" s="41"/>
      <c r="AQ28" s="41"/>
      <c r="AR28" s="41"/>
      <c r="AS28" s="41"/>
      <c r="AT28" s="41"/>
      <c r="AU28" s="41"/>
      <c r="AV28" s="41"/>
      <c r="AW28" s="41"/>
      <c r="AX28" s="41"/>
      <c r="AY28" s="41"/>
      <c r="AZ28" s="41"/>
      <c r="BA28" s="68"/>
      <c r="BB28" s="34"/>
    </row>
    <row r="29" spans="1:54" ht="8.25" customHeight="1">
      <c r="A29" s="29"/>
      <c r="B29" s="934"/>
      <c r="C29" s="935"/>
      <c r="D29" s="935"/>
      <c r="E29" s="935"/>
      <c r="F29" s="935"/>
      <c r="G29" s="935"/>
      <c r="H29" s="935"/>
      <c r="I29" s="935"/>
      <c r="J29" s="935"/>
      <c r="K29" s="935"/>
      <c r="L29" s="935"/>
      <c r="M29" s="935"/>
      <c r="N29" s="936"/>
      <c r="O29" s="934"/>
      <c r="P29" s="935"/>
      <c r="Q29" s="935"/>
      <c r="R29" s="935"/>
      <c r="S29" s="935"/>
      <c r="T29" s="935"/>
      <c r="U29" s="935"/>
      <c r="V29" s="935"/>
      <c r="W29" s="935"/>
      <c r="X29" s="935"/>
      <c r="Y29" s="936"/>
      <c r="Z29" s="34"/>
      <c r="AA29" s="34"/>
      <c r="AB29" s="34"/>
      <c r="AC29" s="34"/>
      <c r="AD29" s="34"/>
      <c r="AE29" s="34"/>
      <c r="AF29" s="69"/>
      <c r="AG29" s="70"/>
      <c r="AH29" s="70"/>
      <c r="AI29" s="70"/>
      <c r="AJ29" s="70"/>
      <c r="AK29" s="70"/>
      <c r="AL29" s="70"/>
      <c r="AM29" s="70"/>
      <c r="AN29" s="70"/>
      <c r="AO29" s="70"/>
      <c r="AP29" s="70"/>
      <c r="AQ29" s="70"/>
      <c r="AR29" s="70"/>
      <c r="AS29" s="70"/>
      <c r="AT29" s="70"/>
      <c r="AU29" s="70"/>
      <c r="AV29" s="70"/>
      <c r="AW29" s="70"/>
      <c r="AX29" s="70"/>
      <c r="AY29" s="70"/>
      <c r="AZ29" s="70"/>
      <c r="BA29" s="71"/>
      <c r="BB29" s="34"/>
    </row>
    <row r="30" spans="1:54" ht="14.25" customHeight="1">
      <c r="A30" s="5"/>
      <c r="B30" s="928" t="s">
        <v>192</v>
      </c>
      <c r="C30" s="929"/>
      <c r="D30" s="929"/>
      <c r="E30" s="929"/>
      <c r="F30" s="929"/>
      <c r="G30" s="929"/>
      <c r="H30" s="929"/>
      <c r="I30" s="929"/>
      <c r="J30" s="929"/>
      <c r="K30" s="929"/>
      <c r="L30" s="929"/>
      <c r="M30" s="929"/>
      <c r="N30" s="930"/>
      <c r="O30" s="928" t="s">
        <v>29</v>
      </c>
      <c r="P30" s="929"/>
      <c r="Q30" s="929"/>
      <c r="R30" s="929"/>
      <c r="S30" s="929"/>
      <c r="T30" s="929"/>
      <c r="U30" s="929"/>
      <c r="V30" s="929"/>
      <c r="W30" s="929"/>
      <c r="X30" s="929"/>
      <c r="Y30" s="930"/>
      <c r="Z30" s="46"/>
      <c r="AA30" s="46"/>
      <c r="AB30" s="46"/>
      <c r="AC30" s="46"/>
      <c r="AD30" s="46"/>
      <c r="AE30" s="46"/>
      <c r="AF30" s="112"/>
      <c r="AG30" s="179"/>
      <c r="AH30" s="179"/>
      <c r="AI30" s="116"/>
      <c r="AJ30" s="116"/>
      <c r="AK30" s="116"/>
      <c r="AL30" s="116"/>
      <c r="AM30" s="116"/>
      <c r="AN30" s="116"/>
      <c r="AO30" s="116"/>
      <c r="AP30" s="116"/>
      <c r="AQ30" s="116"/>
      <c r="AR30" s="116"/>
      <c r="AS30" s="116"/>
      <c r="AT30" s="116"/>
      <c r="AU30" s="116"/>
      <c r="AV30" s="116"/>
      <c r="AW30" s="116"/>
      <c r="AX30" s="116"/>
      <c r="AY30" s="116"/>
      <c r="AZ30" s="116"/>
      <c r="BA30" s="211"/>
      <c r="BB30" s="5"/>
    </row>
    <row r="31" spans="1:54" ht="14.25" customHeight="1">
      <c r="A31" s="5"/>
      <c r="B31" s="931"/>
      <c r="C31" s="932"/>
      <c r="D31" s="932"/>
      <c r="E31" s="932"/>
      <c r="F31" s="932"/>
      <c r="G31" s="932"/>
      <c r="H31" s="932"/>
      <c r="I31" s="932"/>
      <c r="J31" s="932"/>
      <c r="K31" s="932"/>
      <c r="L31" s="932"/>
      <c r="M31" s="932"/>
      <c r="N31" s="933"/>
      <c r="O31" s="931"/>
      <c r="P31" s="932"/>
      <c r="Q31" s="932"/>
      <c r="R31" s="932"/>
      <c r="S31" s="932"/>
      <c r="T31" s="932"/>
      <c r="U31" s="932"/>
      <c r="V31" s="932"/>
      <c r="W31" s="932"/>
      <c r="X31" s="932"/>
      <c r="Y31" s="933"/>
      <c r="Z31" s="46"/>
      <c r="AA31" s="46"/>
      <c r="AB31" s="46"/>
      <c r="AC31" s="46"/>
      <c r="AD31" s="46"/>
      <c r="AE31" s="46"/>
      <c r="AF31" s="112"/>
      <c r="AG31" s="113" t="s">
        <v>290</v>
      </c>
      <c r="AH31" s="179"/>
      <c r="AI31" s="116" t="s">
        <v>572</v>
      </c>
      <c r="AJ31" s="116"/>
      <c r="AK31" s="116"/>
      <c r="AL31" s="116"/>
      <c r="AM31" s="116"/>
      <c r="AN31" s="116"/>
      <c r="AO31" s="116"/>
      <c r="AP31" s="116"/>
      <c r="AQ31" s="116"/>
      <c r="AR31" s="116"/>
      <c r="AS31" s="116"/>
      <c r="AT31" s="116"/>
      <c r="AU31" s="116"/>
      <c r="AV31" s="116"/>
      <c r="AW31" s="116"/>
      <c r="AX31" s="116"/>
      <c r="AY31" s="116"/>
      <c r="AZ31" s="116"/>
      <c r="BA31" s="211"/>
      <c r="BB31" s="5"/>
    </row>
    <row r="32" spans="1:54" ht="14.25" customHeight="1">
      <c r="A32" s="5"/>
      <c r="B32" s="931"/>
      <c r="C32" s="932"/>
      <c r="D32" s="932"/>
      <c r="E32" s="932"/>
      <c r="F32" s="932"/>
      <c r="G32" s="932"/>
      <c r="H32" s="932"/>
      <c r="I32" s="932"/>
      <c r="J32" s="932"/>
      <c r="K32" s="932"/>
      <c r="L32" s="932"/>
      <c r="M32" s="932"/>
      <c r="N32" s="933"/>
      <c r="O32" s="931"/>
      <c r="P32" s="932"/>
      <c r="Q32" s="932"/>
      <c r="R32" s="932"/>
      <c r="S32" s="932"/>
      <c r="T32" s="932"/>
      <c r="U32" s="932"/>
      <c r="V32" s="932"/>
      <c r="W32" s="932"/>
      <c r="X32" s="932"/>
      <c r="Y32" s="933"/>
      <c r="Z32" s="46"/>
      <c r="AA32" s="46"/>
      <c r="AB32" s="46"/>
      <c r="AC32" s="46"/>
      <c r="AD32" s="46"/>
      <c r="AE32" s="46"/>
      <c r="AF32" s="112"/>
      <c r="AG32" s="179"/>
      <c r="AH32" s="179"/>
      <c r="AI32" s="116" t="s">
        <v>10</v>
      </c>
      <c r="AJ32" s="116"/>
      <c r="AK32" s="116"/>
      <c r="AL32" s="116"/>
      <c r="AM32" s="116" t="s">
        <v>305</v>
      </c>
      <c r="AN32" s="926"/>
      <c r="AO32" s="926"/>
      <c r="AP32" s="926"/>
      <c r="AQ32" s="926"/>
      <c r="AR32" s="116" t="s">
        <v>306</v>
      </c>
      <c r="AS32" s="116"/>
      <c r="AT32" s="116"/>
      <c r="AU32" s="116"/>
      <c r="AV32" s="116"/>
      <c r="AW32" s="116"/>
      <c r="AX32" s="116"/>
      <c r="AY32" s="116"/>
      <c r="AZ32" s="116"/>
      <c r="BA32" s="211"/>
      <c r="BB32" s="5"/>
    </row>
    <row r="33" spans="1:54" ht="14.25" customHeight="1">
      <c r="A33" s="5"/>
      <c r="B33" s="931"/>
      <c r="C33" s="932"/>
      <c r="D33" s="932"/>
      <c r="E33" s="932"/>
      <c r="F33" s="932"/>
      <c r="G33" s="932"/>
      <c r="H33" s="932"/>
      <c r="I33" s="932"/>
      <c r="J33" s="932"/>
      <c r="K33" s="932"/>
      <c r="L33" s="932"/>
      <c r="M33" s="932"/>
      <c r="N33" s="933"/>
      <c r="O33" s="931"/>
      <c r="P33" s="932"/>
      <c r="Q33" s="932"/>
      <c r="R33" s="932"/>
      <c r="S33" s="932"/>
      <c r="T33" s="932"/>
      <c r="U33" s="932"/>
      <c r="V33" s="932"/>
      <c r="W33" s="932"/>
      <c r="X33" s="932"/>
      <c r="Y33" s="933"/>
      <c r="Z33" s="46"/>
      <c r="AA33" s="46"/>
      <c r="AB33" s="46"/>
      <c r="AC33" s="46"/>
      <c r="AD33" s="46"/>
      <c r="AE33" s="46"/>
      <c r="AF33" s="112"/>
      <c r="AG33" s="179"/>
      <c r="AH33" s="179"/>
      <c r="AI33" s="116"/>
      <c r="AJ33" s="116"/>
      <c r="AK33" s="116"/>
      <c r="AL33" s="116"/>
      <c r="AM33" s="116"/>
      <c r="AN33" s="116"/>
      <c r="AO33" s="116"/>
      <c r="AP33" s="116"/>
      <c r="AQ33" s="116"/>
      <c r="AR33" s="116"/>
      <c r="AS33" s="116"/>
      <c r="AT33" s="116"/>
      <c r="AU33" s="116"/>
      <c r="AV33" s="116"/>
      <c r="AW33" s="116"/>
      <c r="AX33" s="116"/>
      <c r="AY33" s="116"/>
      <c r="AZ33" s="116"/>
      <c r="BA33" s="211"/>
      <c r="BB33" s="5"/>
    </row>
    <row r="34" spans="1:54" ht="14.25" customHeight="1">
      <c r="A34" s="5"/>
      <c r="B34" s="931"/>
      <c r="C34" s="932"/>
      <c r="D34" s="932"/>
      <c r="E34" s="932"/>
      <c r="F34" s="932"/>
      <c r="G34" s="932"/>
      <c r="H34" s="932"/>
      <c r="I34" s="932"/>
      <c r="J34" s="932"/>
      <c r="K34" s="932"/>
      <c r="L34" s="932"/>
      <c r="M34" s="932"/>
      <c r="N34" s="933"/>
      <c r="O34" s="931"/>
      <c r="P34" s="932"/>
      <c r="Q34" s="932"/>
      <c r="R34" s="932"/>
      <c r="S34" s="932"/>
      <c r="T34" s="932"/>
      <c r="U34" s="932"/>
      <c r="V34" s="932"/>
      <c r="W34" s="932"/>
      <c r="X34" s="932"/>
      <c r="Y34" s="933"/>
      <c r="Z34" s="46"/>
      <c r="AA34" s="46"/>
      <c r="AB34" s="46"/>
      <c r="AC34" s="46"/>
      <c r="AD34" s="46"/>
      <c r="AE34" s="46"/>
      <c r="AF34" s="112"/>
      <c r="AG34" s="113" t="s">
        <v>290</v>
      </c>
      <c r="AH34" s="179"/>
      <c r="AI34" s="116" t="s">
        <v>13</v>
      </c>
      <c r="AJ34" s="116"/>
      <c r="AK34" s="116"/>
      <c r="AL34" s="116"/>
      <c r="AM34" s="116"/>
      <c r="AN34" s="116"/>
      <c r="AO34" s="116"/>
      <c r="AP34" s="116"/>
      <c r="AQ34" s="116"/>
      <c r="AR34" s="116"/>
      <c r="AS34" s="116"/>
      <c r="AT34" s="116"/>
      <c r="AU34" s="116"/>
      <c r="AV34" s="116"/>
      <c r="AW34" s="116"/>
      <c r="AX34" s="116"/>
      <c r="AY34" s="116"/>
      <c r="AZ34" s="116"/>
      <c r="BA34" s="211"/>
      <c r="BB34" s="5"/>
    </row>
    <row r="35" spans="1:54" ht="14.25" customHeight="1">
      <c r="A35" s="5"/>
      <c r="B35" s="931"/>
      <c r="C35" s="932"/>
      <c r="D35" s="932"/>
      <c r="E35" s="932"/>
      <c r="F35" s="932"/>
      <c r="G35" s="932"/>
      <c r="H35" s="932"/>
      <c r="I35" s="932"/>
      <c r="J35" s="932"/>
      <c r="K35" s="932"/>
      <c r="L35" s="932"/>
      <c r="M35" s="932"/>
      <c r="N35" s="933"/>
      <c r="O35" s="931"/>
      <c r="P35" s="932"/>
      <c r="Q35" s="932"/>
      <c r="R35" s="932"/>
      <c r="S35" s="932"/>
      <c r="T35" s="932"/>
      <c r="U35" s="932"/>
      <c r="V35" s="932"/>
      <c r="W35" s="932"/>
      <c r="X35" s="932"/>
      <c r="Y35" s="933"/>
      <c r="Z35" s="46"/>
      <c r="AA35" s="46"/>
      <c r="AB35" s="46"/>
      <c r="AC35" s="46"/>
      <c r="AD35" s="46"/>
      <c r="AE35" s="46"/>
      <c r="AF35" s="112"/>
      <c r="AG35" s="179"/>
      <c r="AH35" s="179"/>
      <c r="AI35" s="116" t="s">
        <v>10</v>
      </c>
      <c r="AJ35" s="116"/>
      <c r="AK35" s="116"/>
      <c r="AL35" s="116"/>
      <c r="AM35" s="116" t="s">
        <v>305</v>
      </c>
      <c r="AN35" s="926"/>
      <c r="AO35" s="926"/>
      <c r="AP35" s="926"/>
      <c r="AQ35" s="926"/>
      <c r="AR35" s="116" t="s">
        <v>306</v>
      </c>
      <c r="AS35" s="116"/>
      <c r="AT35" s="116"/>
      <c r="AU35" s="116"/>
      <c r="AV35" s="116"/>
      <c r="AW35" s="116"/>
      <c r="AX35" s="116"/>
      <c r="AY35" s="116"/>
      <c r="AZ35" s="116"/>
      <c r="BA35" s="211"/>
      <c r="BB35" s="5"/>
    </row>
    <row r="36" spans="1:54" ht="14.25" customHeight="1">
      <c r="A36" s="5"/>
      <c r="B36" s="931"/>
      <c r="C36" s="932"/>
      <c r="D36" s="932"/>
      <c r="E36" s="932"/>
      <c r="F36" s="932"/>
      <c r="G36" s="932"/>
      <c r="H36" s="932"/>
      <c r="I36" s="932"/>
      <c r="J36" s="932"/>
      <c r="K36" s="932"/>
      <c r="L36" s="932"/>
      <c r="M36" s="932"/>
      <c r="N36" s="933"/>
      <c r="O36" s="931"/>
      <c r="P36" s="932"/>
      <c r="Q36" s="932"/>
      <c r="R36" s="932"/>
      <c r="S36" s="932"/>
      <c r="T36" s="932"/>
      <c r="U36" s="932"/>
      <c r="V36" s="932"/>
      <c r="W36" s="932"/>
      <c r="X36" s="932"/>
      <c r="Y36" s="933"/>
      <c r="Z36" s="46"/>
      <c r="AA36" s="46"/>
      <c r="AB36" s="46"/>
      <c r="AC36" s="46"/>
      <c r="AD36" s="46"/>
      <c r="AE36" s="46"/>
      <c r="AF36" s="112"/>
      <c r="AG36" s="402"/>
      <c r="AH36" s="402"/>
      <c r="AI36" s="402"/>
      <c r="AJ36" s="402"/>
      <c r="AK36" s="402"/>
      <c r="AL36" s="402"/>
      <c r="AM36" s="402"/>
      <c r="AN36" s="402"/>
      <c r="AO36" s="402"/>
      <c r="AP36" s="402"/>
      <c r="AQ36" s="402"/>
      <c r="AR36" s="402"/>
      <c r="AS36" s="402"/>
      <c r="AT36" s="402"/>
      <c r="AU36" s="402"/>
      <c r="AV36" s="402"/>
      <c r="AW36" s="402"/>
      <c r="AX36" s="402"/>
      <c r="AY36" s="402"/>
      <c r="AZ36" s="402"/>
      <c r="BA36" s="425"/>
      <c r="BB36" s="5"/>
    </row>
    <row r="37" spans="1:54" ht="14.25">
      <c r="A37" s="29"/>
      <c r="B37" s="931"/>
      <c r="C37" s="932"/>
      <c r="D37" s="932"/>
      <c r="E37" s="932"/>
      <c r="F37" s="932"/>
      <c r="G37" s="932"/>
      <c r="H37" s="932"/>
      <c r="I37" s="932"/>
      <c r="J37" s="932"/>
      <c r="K37" s="932"/>
      <c r="L37" s="932"/>
      <c r="M37" s="932"/>
      <c r="N37" s="933"/>
      <c r="O37" s="931"/>
      <c r="P37" s="932"/>
      <c r="Q37" s="932"/>
      <c r="R37" s="932"/>
      <c r="S37" s="932"/>
      <c r="T37" s="932"/>
      <c r="U37" s="932"/>
      <c r="V37" s="932"/>
      <c r="W37" s="932"/>
      <c r="X37" s="932"/>
      <c r="Y37" s="933"/>
      <c r="Z37" s="34"/>
      <c r="AA37" s="34"/>
      <c r="AB37" s="34"/>
      <c r="AC37" s="34"/>
      <c r="AD37" s="34"/>
      <c r="AE37" s="34"/>
      <c r="AF37" s="67"/>
      <c r="AG37" s="426" t="s">
        <v>290</v>
      </c>
      <c r="AH37" s="41"/>
      <c r="AI37" s="41" t="s">
        <v>1034</v>
      </c>
      <c r="AJ37" s="41"/>
      <c r="AK37" s="41"/>
      <c r="AL37" s="41"/>
      <c r="AM37" s="41"/>
      <c r="AN37" s="41"/>
      <c r="AO37" s="41"/>
      <c r="AP37" s="41"/>
      <c r="AQ37" s="41"/>
      <c r="AR37" s="41"/>
      <c r="AS37" s="799"/>
      <c r="AT37" s="799"/>
      <c r="AU37" s="799"/>
      <c r="AV37" s="799"/>
      <c r="AW37" s="41"/>
      <c r="AX37" s="41"/>
      <c r="AY37" s="41"/>
      <c r="AZ37" s="41"/>
      <c r="BA37" s="68"/>
      <c r="BB37" s="34"/>
    </row>
    <row r="38" spans="1:54" ht="7.5" customHeight="1">
      <c r="A38" s="29"/>
      <c r="B38" s="934"/>
      <c r="C38" s="935"/>
      <c r="D38" s="935"/>
      <c r="E38" s="935"/>
      <c r="F38" s="935"/>
      <c r="G38" s="935"/>
      <c r="H38" s="935"/>
      <c r="I38" s="935"/>
      <c r="J38" s="935"/>
      <c r="K38" s="935"/>
      <c r="L38" s="935"/>
      <c r="M38" s="935"/>
      <c r="N38" s="936"/>
      <c r="O38" s="934"/>
      <c r="P38" s="935"/>
      <c r="Q38" s="935"/>
      <c r="R38" s="935"/>
      <c r="S38" s="935"/>
      <c r="T38" s="935"/>
      <c r="U38" s="935"/>
      <c r="V38" s="935"/>
      <c r="W38" s="935"/>
      <c r="X38" s="935"/>
      <c r="Y38" s="936"/>
      <c r="Z38" s="34"/>
      <c r="AA38" s="34"/>
      <c r="AB38" s="34"/>
      <c r="AC38" s="34"/>
      <c r="AD38" s="34"/>
      <c r="AE38" s="34"/>
      <c r="AF38" s="69"/>
      <c r="AG38" s="70"/>
      <c r="AH38" s="70"/>
      <c r="AI38" s="70"/>
      <c r="AJ38" s="70"/>
      <c r="AK38" s="70"/>
      <c r="AL38" s="70"/>
      <c r="AM38" s="70"/>
      <c r="AN38" s="70"/>
      <c r="AO38" s="70"/>
      <c r="AP38" s="70"/>
      <c r="AQ38" s="70"/>
      <c r="AR38" s="70"/>
      <c r="AS38" s="70"/>
      <c r="AT38" s="70"/>
      <c r="AU38" s="70"/>
      <c r="AV38" s="70"/>
      <c r="AW38" s="70"/>
      <c r="AX38" s="70"/>
      <c r="AY38" s="70"/>
      <c r="AZ38" s="70"/>
      <c r="BA38" s="71"/>
      <c r="BB38" s="34"/>
    </row>
    <row r="39" spans="1:54" ht="14.25" customHeight="1">
      <c r="A39" s="5"/>
      <c r="B39" s="928" t="s">
        <v>30</v>
      </c>
      <c r="C39" s="929"/>
      <c r="D39" s="929"/>
      <c r="E39" s="929"/>
      <c r="F39" s="929"/>
      <c r="G39" s="929"/>
      <c r="H39" s="929"/>
      <c r="I39" s="929"/>
      <c r="J39" s="929"/>
      <c r="K39" s="929"/>
      <c r="L39" s="929"/>
      <c r="M39" s="929"/>
      <c r="N39" s="930"/>
      <c r="O39" s="928" t="s">
        <v>31</v>
      </c>
      <c r="P39" s="929"/>
      <c r="Q39" s="929"/>
      <c r="R39" s="929"/>
      <c r="S39" s="929"/>
      <c r="T39" s="929"/>
      <c r="U39" s="929"/>
      <c r="V39" s="929"/>
      <c r="W39" s="929"/>
      <c r="X39" s="929"/>
      <c r="Y39" s="930"/>
      <c r="Z39" s="46"/>
      <c r="AA39" s="46"/>
      <c r="AB39" s="46"/>
      <c r="AC39" s="46"/>
      <c r="AD39" s="46"/>
      <c r="AE39" s="46"/>
      <c r="AF39" s="123"/>
      <c r="AG39" s="110"/>
      <c r="AH39" s="110"/>
      <c r="AI39" s="110"/>
      <c r="AJ39" s="110"/>
      <c r="AK39" s="110"/>
      <c r="AL39" s="110"/>
      <c r="AM39" s="110"/>
      <c r="AN39" s="110"/>
      <c r="AO39" s="110"/>
      <c r="AP39" s="110"/>
      <c r="AQ39" s="110"/>
      <c r="AR39" s="110"/>
      <c r="AS39" s="110"/>
      <c r="AT39" s="110"/>
      <c r="AU39" s="110"/>
      <c r="AV39" s="110"/>
      <c r="AW39" s="110"/>
      <c r="AX39" s="110"/>
      <c r="AY39" s="110"/>
      <c r="AZ39" s="110"/>
      <c r="BA39" s="111"/>
      <c r="BB39" s="5"/>
    </row>
    <row r="40" spans="1:54" ht="14.25" customHeight="1">
      <c r="A40" s="5"/>
      <c r="B40" s="931"/>
      <c r="C40" s="932"/>
      <c r="D40" s="932"/>
      <c r="E40" s="932"/>
      <c r="F40" s="932"/>
      <c r="G40" s="932"/>
      <c r="H40" s="932"/>
      <c r="I40" s="932"/>
      <c r="J40" s="932"/>
      <c r="K40" s="932"/>
      <c r="L40" s="932"/>
      <c r="M40" s="932"/>
      <c r="N40" s="933"/>
      <c r="O40" s="931"/>
      <c r="P40" s="932"/>
      <c r="Q40" s="932"/>
      <c r="R40" s="932"/>
      <c r="S40" s="932"/>
      <c r="T40" s="932"/>
      <c r="U40" s="932"/>
      <c r="V40" s="932"/>
      <c r="W40" s="932"/>
      <c r="X40" s="932"/>
      <c r="Y40" s="933"/>
      <c r="Z40" s="46"/>
      <c r="AA40" s="46"/>
      <c r="AB40" s="46"/>
      <c r="AC40" s="46"/>
      <c r="AD40" s="46"/>
      <c r="AE40" s="46"/>
      <c r="AF40" s="119"/>
      <c r="AG40" s="113" t="s">
        <v>290</v>
      </c>
      <c r="AH40" s="116"/>
      <c r="AI40" s="116" t="s">
        <v>14</v>
      </c>
      <c r="AJ40" s="116"/>
      <c r="AK40" s="116"/>
      <c r="AL40" s="116"/>
      <c r="AM40" s="116"/>
      <c r="AN40" s="116"/>
      <c r="AO40" s="116"/>
      <c r="AP40" s="116"/>
      <c r="AQ40" s="116"/>
      <c r="AR40" s="116"/>
      <c r="AS40" s="116"/>
      <c r="AT40" s="116"/>
      <c r="AU40" s="116"/>
      <c r="AV40" s="116"/>
      <c r="AW40" s="116"/>
      <c r="AX40" s="116"/>
      <c r="AY40" s="116"/>
      <c r="AZ40" s="116"/>
      <c r="BA40" s="117"/>
      <c r="BB40" s="5"/>
    </row>
    <row r="41" spans="1:54" ht="14.25" customHeight="1">
      <c r="A41" s="5"/>
      <c r="B41" s="931"/>
      <c r="C41" s="932"/>
      <c r="D41" s="932"/>
      <c r="E41" s="932"/>
      <c r="F41" s="932"/>
      <c r="G41" s="932"/>
      <c r="H41" s="932"/>
      <c r="I41" s="932"/>
      <c r="J41" s="932"/>
      <c r="K41" s="932"/>
      <c r="L41" s="932"/>
      <c r="M41" s="932"/>
      <c r="N41" s="933"/>
      <c r="O41" s="931"/>
      <c r="P41" s="932"/>
      <c r="Q41" s="932"/>
      <c r="R41" s="932"/>
      <c r="S41" s="932"/>
      <c r="T41" s="932"/>
      <c r="U41" s="932"/>
      <c r="V41" s="932"/>
      <c r="W41" s="932"/>
      <c r="X41" s="932"/>
      <c r="Y41" s="933"/>
      <c r="Z41" s="46"/>
      <c r="AA41" s="46"/>
      <c r="AB41" s="46"/>
      <c r="AC41" s="46"/>
      <c r="AD41" s="46"/>
      <c r="AE41" s="46"/>
      <c r="AF41" s="119"/>
      <c r="AG41" s="115"/>
      <c r="AH41" s="125" t="s">
        <v>15</v>
      </c>
      <c r="AI41" s="125" t="s">
        <v>305</v>
      </c>
      <c r="AJ41" s="927" t="s">
        <v>308</v>
      </c>
      <c r="AK41" s="927"/>
      <c r="AL41" s="927"/>
      <c r="AM41" s="125" t="s">
        <v>309</v>
      </c>
      <c r="AN41" s="927" t="s">
        <v>308</v>
      </c>
      <c r="AO41" s="927"/>
      <c r="AP41" s="927"/>
      <c r="AQ41" s="125" t="s">
        <v>310</v>
      </c>
      <c r="AR41" s="125" t="s">
        <v>19</v>
      </c>
      <c r="AS41" s="125" t="s">
        <v>305</v>
      </c>
      <c r="AT41" s="927" t="s">
        <v>308</v>
      </c>
      <c r="AU41" s="927"/>
      <c r="AV41" s="927"/>
      <c r="AW41" s="125" t="s">
        <v>309</v>
      </c>
      <c r="AX41" s="927" t="s">
        <v>308</v>
      </c>
      <c r="AY41" s="927"/>
      <c r="AZ41" s="927"/>
      <c r="BA41" s="126" t="s">
        <v>310</v>
      </c>
      <c r="BB41" s="5"/>
    </row>
    <row r="42" spans="1:54" ht="14.25" customHeight="1">
      <c r="A42" s="5"/>
      <c r="B42" s="931"/>
      <c r="C42" s="932"/>
      <c r="D42" s="932"/>
      <c r="E42" s="932"/>
      <c r="F42" s="932"/>
      <c r="G42" s="932"/>
      <c r="H42" s="932"/>
      <c r="I42" s="932"/>
      <c r="J42" s="932"/>
      <c r="K42" s="932"/>
      <c r="L42" s="932"/>
      <c r="M42" s="932"/>
      <c r="N42" s="933"/>
      <c r="O42" s="931"/>
      <c r="P42" s="932"/>
      <c r="Q42" s="932"/>
      <c r="R42" s="932"/>
      <c r="S42" s="932"/>
      <c r="T42" s="932"/>
      <c r="U42" s="932"/>
      <c r="V42" s="932"/>
      <c r="W42" s="932"/>
      <c r="X42" s="932"/>
      <c r="Y42" s="933"/>
      <c r="Z42" s="46"/>
      <c r="AA42" s="46"/>
      <c r="AB42" s="46"/>
      <c r="AC42" s="46"/>
      <c r="AD42" s="46"/>
      <c r="AE42" s="46"/>
      <c r="AF42" s="119"/>
      <c r="AG42" s="115"/>
      <c r="AH42" s="125" t="s">
        <v>20</v>
      </c>
      <c r="AI42" s="125" t="s">
        <v>305</v>
      </c>
      <c r="AJ42" s="927" t="s">
        <v>308</v>
      </c>
      <c r="AK42" s="927"/>
      <c r="AL42" s="927"/>
      <c r="AM42" s="125" t="s">
        <v>309</v>
      </c>
      <c r="AN42" s="927" t="s">
        <v>308</v>
      </c>
      <c r="AO42" s="927"/>
      <c r="AP42" s="927"/>
      <c r="AQ42" s="125" t="s">
        <v>310</v>
      </c>
      <c r="AR42" s="125" t="s">
        <v>21</v>
      </c>
      <c r="AS42" s="125" t="s">
        <v>305</v>
      </c>
      <c r="AT42" s="927" t="s">
        <v>308</v>
      </c>
      <c r="AU42" s="927"/>
      <c r="AV42" s="927"/>
      <c r="AW42" s="125" t="s">
        <v>309</v>
      </c>
      <c r="AX42" s="927" t="s">
        <v>308</v>
      </c>
      <c r="AY42" s="927"/>
      <c r="AZ42" s="927"/>
      <c r="BA42" s="126" t="s">
        <v>310</v>
      </c>
      <c r="BB42" s="5"/>
    </row>
    <row r="43" spans="1:54" ht="14.25" customHeight="1">
      <c r="A43" s="5"/>
      <c r="B43" s="931"/>
      <c r="C43" s="932"/>
      <c r="D43" s="932"/>
      <c r="E43" s="932"/>
      <c r="F43" s="932"/>
      <c r="G43" s="932"/>
      <c r="H43" s="932"/>
      <c r="I43" s="932"/>
      <c r="J43" s="932"/>
      <c r="K43" s="932"/>
      <c r="L43" s="932"/>
      <c r="M43" s="932"/>
      <c r="N43" s="933"/>
      <c r="O43" s="931"/>
      <c r="P43" s="932"/>
      <c r="Q43" s="932"/>
      <c r="R43" s="932"/>
      <c r="S43" s="932"/>
      <c r="T43" s="932"/>
      <c r="U43" s="932"/>
      <c r="V43" s="932"/>
      <c r="W43" s="932"/>
      <c r="X43" s="932"/>
      <c r="Y43" s="933"/>
      <c r="Z43" s="46"/>
      <c r="AA43" s="46"/>
      <c r="AB43" s="46"/>
      <c r="AC43" s="46"/>
      <c r="AD43" s="46"/>
      <c r="AE43" s="46"/>
      <c r="AF43" s="119"/>
      <c r="AG43" s="116"/>
      <c r="AH43" s="125" t="s">
        <v>22</v>
      </c>
      <c r="AI43" s="125" t="s">
        <v>305</v>
      </c>
      <c r="AJ43" s="927" t="s">
        <v>308</v>
      </c>
      <c r="AK43" s="927"/>
      <c r="AL43" s="927"/>
      <c r="AM43" s="125" t="s">
        <v>309</v>
      </c>
      <c r="AN43" s="927" t="s">
        <v>308</v>
      </c>
      <c r="AO43" s="927"/>
      <c r="AP43" s="927"/>
      <c r="AQ43" s="125" t="s">
        <v>310</v>
      </c>
      <c r="AR43" s="125" t="s">
        <v>23</v>
      </c>
      <c r="AS43" s="125" t="s">
        <v>305</v>
      </c>
      <c r="AT43" s="927" t="s">
        <v>308</v>
      </c>
      <c r="AU43" s="927"/>
      <c r="AV43" s="927"/>
      <c r="AW43" s="125" t="s">
        <v>309</v>
      </c>
      <c r="AX43" s="927" t="s">
        <v>308</v>
      </c>
      <c r="AY43" s="927"/>
      <c r="AZ43" s="927"/>
      <c r="BA43" s="126" t="s">
        <v>310</v>
      </c>
      <c r="BB43" s="5"/>
    </row>
    <row r="44" spans="1:54" ht="14.25" customHeight="1">
      <c r="A44" s="5"/>
      <c r="B44" s="931"/>
      <c r="C44" s="932"/>
      <c r="D44" s="932"/>
      <c r="E44" s="932"/>
      <c r="F44" s="932"/>
      <c r="G44" s="932"/>
      <c r="H44" s="932"/>
      <c r="I44" s="932"/>
      <c r="J44" s="932"/>
      <c r="K44" s="932"/>
      <c r="L44" s="932"/>
      <c r="M44" s="932"/>
      <c r="N44" s="933"/>
      <c r="O44" s="931"/>
      <c r="P44" s="932"/>
      <c r="Q44" s="932"/>
      <c r="R44" s="932"/>
      <c r="S44" s="932"/>
      <c r="T44" s="932"/>
      <c r="U44" s="932"/>
      <c r="V44" s="932"/>
      <c r="W44" s="932"/>
      <c r="X44" s="932"/>
      <c r="Y44" s="933"/>
      <c r="Z44" s="46"/>
      <c r="AA44" s="46"/>
      <c r="AB44" s="46"/>
      <c r="AC44" s="46"/>
      <c r="AD44" s="46"/>
      <c r="AE44" s="46"/>
      <c r="AF44" s="119"/>
      <c r="AG44" s="116"/>
      <c r="AH44" s="125" t="s">
        <v>1</v>
      </c>
      <c r="AI44" s="125" t="s">
        <v>305</v>
      </c>
      <c r="AJ44" s="927" t="s">
        <v>308</v>
      </c>
      <c r="AK44" s="927"/>
      <c r="AL44" s="927"/>
      <c r="AM44" s="125" t="s">
        <v>309</v>
      </c>
      <c r="AN44" s="927" t="s">
        <v>308</v>
      </c>
      <c r="AO44" s="927"/>
      <c r="AP44" s="927"/>
      <c r="AQ44" s="125" t="s">
        <v>310</v>
      </c>
      <c r="AR44" s="125"/>
      <c r="AS44" s="125"/>
      <c r="AT44" s="125"/>
      <c r="AU44" s="125"/>
      <c r="AV44" s="125"/>
      <c r="AW44" s="125"/>
      <c r="AX44" s="125"/>
      <c r="AY44" s="125"/>
      <c r="AZ44" s="125"/>
      <c r="BA44" s="126"/>
      <c r="BB44" s="5"/>
    </row>
    <row r="45" spans="1:54" ht="14.25" customHeight="1">
      <c r="A45" s="5"/>
      <c r="B45" s="931"/>
      <c r="C45" s="932"/>
      <c r="D45" s="932"/>
      <c r="E45" s="932"/>
      <c r="F45" s="932"/>
      <c r="G45" s="932"/>
      <c r="H45" s="932"/>
      <c r="I45" s="932"/>
      <c r="J45" s="932"/>
      <c r="K45" s="932"/>
      <c r="L45" s="932"/>
      <c r="M45" s="932"/>
      <c r="N45" s="933"/>
      <c r="O45" s="931"/>
      <c r="P45" s="932"/>
      <c r="Q45" s="932"/>
      <c r="R45" s="932"/>
      <c r="S45" s="932"/>
      <c r="T45" s="932"/>
      <c r="U45" s="932"/>
      <c r="V45" s="932"/>
      <c r="W45" s="932"/>
      <c r="X45" s="932"/>
      <c r="Y45" s="933"/>
      <c r="Z45" s="46"/>
      <c r="AA45" s="46"/>
      <c r="AB45" s="46"/>
      <c r="AC45" s="46"/>
      <c r="AD45" s="46"/>
      <c r="AE45" s="46"/>
      <c r="AF45" s="119"/>
      <c r="AG45" s="115" t="s">
        <v>25</v>
      </c>
      <c r="AH45" s="116"/>
      <c r="AI45" s="116"/>
      <c r="AJ45" s="116"/>
      <c r="AK45" s="116"/>
      <c r="AL45" s="116"/>
      <c r="AM45" s="116"/>
      <c r="AN45" s="116"/>
      <c r="AO45" s="116"/>
      <c r="AP45" s="116"/>
      <c r="AQ45" s="116"/>
      <c r="AR45" s="116"/>
      <c r="AS45" s="116"/>
      <c r="AT45" s="116"/>
      <c r="AU45" s="116"/>
      <c r="AV45" s="116"/>
      <c r="AW45" s="116"/>
      <c r="AX45" s="116"/>
      <c r="AY45" s="116"/>
      <c r="AZ45" s="116"/>
      <c r="BA45" s="117"/>
      <c r="BB45" s="5"/>
    </row>
    <row r="46" spans="1:54" ht="14.25" customHeight="1">
      <c r="A46" s="5"/>
      <c r="B46" s="931"/>
      <c r="C46" s="932"/>
      <c r="D46" s="932"/>
      <c r="E46" s="932"/>
      <c r="F46" s="932"/>
      <c r="G46" s="932"/>
      <c r="H46" s="932"/>
      <c r="I46" s="932"/>
      <c r="J46" s="932"/>
      <c r="K46" s="932"/>
      <c r="L46" s="932"/>
      <c r="M46" s="932"/>
      <c r="N46" s="933"/>
      <c r="O46" s="931"/>
      <c r="P46" s="932"/>
      <c r="Q46" s="932"/>
      <c r="R46" s="932"/>
      <c r="S46" s="932"/>
      <c r="T46" s="932"/>
      <c r="U46" s="932"/>
      <c r="V46" s="932"/>
      <c r="W46" s="932"/>
      <c r="X46" s="932"/>
      <c r="Y46" s="933"/>
      <c r="Z46" s="46"/>
      <c r="AA46" s="46"/>
      <c r="AB46" s="46"/>
      <c r="AC46" s="46"/>
      <c r="AD46" s="46"/>
      <c r="AE46" s="46"/>
      <c r="AF46" s="119"/>
      <c r="AG46" s="115"/>
      <c r="AH46" s="116"/>
      <c r="AI46" s="116"/>
      <c r="AJ46" s="116"/>
      <c r="AK46" s="116"/>
      <c r="AL46" s="116"/>
      <c r="AM46" s="116"/>
      <c r="AN46" s="116"/>
      <c r="AO46" s="116"/>
      <c r="AP46" s="116"/>
      <c r="AQ46" s="116"/>
      <c r="AR46" s="116"/>
      <c r="AS46" s="116"/>
      <c r="AT46" s="116"/>
      <c r="AU46" s="116"/>
      <c r="AV46" s="116"/>
      <c r="AW46" s="116"/>
      <c r="AX46" s="116"/>
      <c r="AY46" s="116"/>
      <c r="AZ46" s="116"/>
      <c r="BA46" s="117"/>
      <c r="BB46" s="5"/>
    </row>
    <row r="47" spans="1:54" s="99" customFormat="1" ht="14.25" customHeight="1">
      <c r="A47" s="97"/>
      <c r="B47" s="931"/>
      <c r="C47" s="932"/>
      <c r="D47" s="932"/>
      <c r="E47" s="932"/>
      <c r="F47" s="932"/>
      <c r="G47" s="932"/>
      <c r="H47" s="932"/>
      <c r="I47" s="932"/>
      <c r="J47" s="932"/>
      <c r="K47" s="932"/>
      <c r="L47" s="932"/>
      <c r="M47" s="932"/>
      <c r="N47" s="933"/>
      <c r="O47" s="931"/>
      <c r="P47" s="932"/>
      <c r="Q47" s="932"/>
      <c r="R47" s="932"/>
      <c r="S47" s="932"/>
      <c r="T47" s="932"/>
      <c r="U47" s="932"/>
      <c r="V47" s="932"/>
      <c r="W47" s="932"/>
      <c r="X47" s="932"/>
      <c r="Y47" s="933"/>
      <c r="Z47" s="102"/>
      <c r="AA47" s="102"/>
      <c r="AB47" s="102"/>
      <c r="AC47" s="102"/>
      <c r="AD47" s="102"/>
      <c r="AE47" s="102"/>
      <c r="AF47" s="119"/>
      <c r="AG47" s="113" t="s">
        <v>290</v>
      </c>
      <c r="AH47" s="125"/>
      <c r="AI47" s="125" t="s">
        <v>311</v>
      </c>
      <c r="AJ47" s="116"/>
      <c r="AK47" s="116"/>
      <c r="AL47" s="116"/>
      <c r="AM47" s="116"/>
      <c r="AN47" s="116"/>
      <c r="AO47" s="116"/>
      <c r="AP47" s="116"/>
      <c r="AQ47" s="116"/>
      <c r="AR47" s="116"/>
      <c r="AS47" s="116"/>
      <c r="AT47" s="116"/>
      <c r="AU47" s="116"/>
      <c r="AV47" s="116"/>
      <c r="AW47" s="116"/>
      <c r="AX47" s="116"/>
      <c r="AY47" s="116"/>
      <c r="AZ47" s="116"/>
      <c r="BA47" s="117"/>
      <c r="BB47" s="97"/>
    </row>
    <row r="48" spans="1:54" s="99" customFormat="1" ht="8.25" customHeight="1">
      <c r="A48" s="412"/>
      <c r="B48" s="934"/>
      <c r="C48" s="935"/>
      <c r="D48" s="935"/>
      <c r="E48" s="935"/>
      <c r="F48" s="935"/>
      <c r="G48" s="935"/>
      <c r="H48" s="935"/>
      <c r="I48" s="935"/>
      <c r="J48" s="935"/>
      <c r="K48" s="935"/>
      <c r="L48" s="935"/>
      <c r="M48" s="935"/>
      <c r="N48" s="936"/>
      <c r="O48" s="934"/>
      <c r="P48" s="935"/>
      <c r="Q48" s="935"/>
      <c r="R48" s="935"/>
      <c r="S48" s="935"/>
      <c r="T48" s="935"/>
      <c r="U48" s="935"/>
      <c r="V48" s="935"/>
      <c r="W48" s="935"/>
      <c r="X48" s="935"/>
      <c r="Y48" s="936"/>
      <c r="Z48" s="412"/>
      <c r="AA48" s="412"/>
      <c r="AB48" s="412"/>
      <c r="AC48" s="412"/>
      <c r="AD48" s="412"/>
      <c r="AE48" s="412"/>
      <c r="AF48" s="413"/>
      <c r="AG48" s="414"/>
      <c r="AH48" s="414"/>
      <c r="AI48" s="414"/>
      <c r="AJ48" s="414"/>
      <c r="AK48" s="414"/>
      <c r="AL48" s="414"/>
      <c r="AM48" s="414"/>
      <c r="AN48" s="414"/>
      <c r="AO48" s="414"/>
      <c r="AP48" s="414"/>
      <c r="AQ48" s="414"/>
      <c r="AR48" s="414"/>
      <c r="AS48" s="414"/>
      <c r="AT48" s="414"/>
      <c r="AU48" s="414"/>
      <c r="AV48" s="414"/>
      <c r="AW48" s="414"/>
      <c r="AX48" s="414"/>
      <c r="AY48" s="414"/>
      <c r="AZ48" s="414"/>
      <c r="BA48" s="415"/>
      <c r="BB48" s="412"/>
    </row>
    <row r="49" spans="1:54" ht="14.25" customHeight="1">
      <c r="A49" s="5"/>
      <c r="B49" s="937" t="s">
        <v>32</v>
      </c>
      <c r="C49" s="937"/>
      <c r="D49" s="937"/>
      <c r="E49" s="937"/>
      <c r="F49" s="937"/>
      <c r="G49" s="937"/>
      <c r="H49" s="937"/>
      <c r="I49" s="937"/>
      <c r="J49" s="937"/>
      <c r="K49" s="937"/>
      <c r="L49" s="937"/>
      <c r="M49" s="937"/>
      <c r="N49" s="937"/>
      <c r="O49" s="937" t="s">
        <v>33</v>
      </c>
      <c r="P49" s="937"/>
      <c r="Q49" s="937"/>
      <c r="R49" s="937"/>
      <c r="S49" s="937"/>
      <c r="T49" s="937"/>
      <c r="U49" s="937"/>
      <c r="V49" s="937"/>
      <c r="W49" s="937"/>
      <c r="X49" s="937"/>
      <c r="Y49" s="937"/>
      <c r="Z49" s="46"/>
      <c r="AA49" s="46"/>
      <c r="AB49" s="46"/>
      <c r="AC49" s="46"/>
      <c r="AD49" s="46"/>
      <c r="AE49" s="46"/>
      <c r="AF49" s="123"/>
      <c r="AG49" s="429"/>
      <c r="AH49" s="429"/>
      <c r="AI49" s="429"/>
      <c r="AJ49" s="110"/>
      <c r="AK49" s="110"/>
      <c r="AL49" s="110"/>
      <c r="AM49" s="110"/>
      <c r="AN49" s="110"/>
      <c r="AO49" s="110"/>
      <c r="AP49" s="110"/>
      <c r="AQ49" s="110"/>
      <c r="AR49" s="110"/>
      <c r="AS49" s="110"/>
      <c r="AT49" s="110"/>
      <c r="AU49" s="110"/>
      <c r="AV49" s="110"/>
      <c r="AW49" s="110"/>
      <c r="AX49" s="110"/>
      <c r="AY49" s="110"/>
      <c r="AZ49" s="110"/>
      <c r="BA49" s="111"/>
      <c r="BB49" s="5"/>
    </row>
    <row r="50" spans="1:54" ht="14.25" customHeight="1">
      <c r="A50" s="5"/>
      <c r="B50" s="938"/>
      <c r="C50" s="938"/>
      <c r="D50" s="938"/>
      <c r="E50" s="938"/>
      <c r="F50" s="938"/>
      <c r="G50" s="938"/>
      <c r="H50" s="938"/>
      <c r="I50" s="938"/>
      <c r="J50" s="938"/>
      <c r="K50" s="938"/>
      <c r="L50" s="938"/>
      <c r="M50" s="938"/>
      <c r="N50" s="938"/>
      <c r="O50" s="938"/>
      <c r="P50" s="938"/>
      <c r="Q50" s="938"/>
      <c r="R50" s="938"/>
      <c r="S50" s="938"/>
      <c r="T50" s="938"/>
      <c r="U50" s="938"/>
      <c r="V50" s="938"/>
      <c r="W50" s="938"/>
      <c r="X50" s="938"/>
      <c r="Y50" s="938"/>
      <c r="Z50" s="46"/>
      <c r="AA50" s="46"/>
      <c r="AB50" s="46"/>
      <c r="AC50" s="46"/>
      <c r="AD50" s="46"/>
      <c r="AE50" s="46"/>
      <c r="AF50" s="119"/>
      <c r="AG50" s="113" t="s">
        <v>290</v>
      </c>
      <c r="AH50" s="125"/>
      <c r="AI50" s="125" t="s">
        <v>226</v>
      </c>
      <c r="AJ50" s="116"/>
      <c r="AK50" s="116"/>
      <c r="AL50" s="116"/>
      <c r="AM50" s="116"/>
      <c r="AN50" s="116"/>
      <c r="AO50" s="116" t="s">
        <v>305</v>
      </c>
      <c r="AP50" s="926"/>
      <c r="AQ50" s="926"/>
      <c r="AR50" s="926"/>
      <c r="AS50" s="926"/>
      <c r="AT50" s="926"/>
      <c r="AU50" s="116" t="s">
        <v>310</v>
      </c>
      <c r="AV50" s="116"/>
      <c r="AW50" s="116"/>
      <c r="AX50" s="116"/>
      <c r="AY50" s="116"/>
      <c r="AZ50" s="116"/>
      <c r="BA50" s="117"/>
      <c r="BB50" s="5"/>
    </row>
    <row r="51" spans="1:54" ht="14.25" customHeight="1">
      <c r="A51" s="5"/>
      <c r="B51" s="938"/>
      <c r="C51" s="938"/>
      <c r="D51" s="938"/>
      <c r="E51" s="938"/>
      <c r="F51" s="938"/>
      <c r="G51" s="938"/>
      <c r="H51" s="938"/>
      <c r="I51" s="938"/>
      <c r="J51" s="938"/>
      <c r="K51" s="938"/>
      <c r="L51" s="938"/>
      <c r="M51" s="938"/>
      <c r="N51" s="938"/>
      <c r="O51" s="938"/>
      <c r="P51" s="938"/>
      <c r="Q51" s="938"/>
      <c r="R51" s="938"/>
      <c r="S51" s="938"/>
      <c r="T51" s="938"/>
      <c r="U51" s="938"/>
      <c r="V51" s="938"/>
      <c r="W51" s="938"/>
      <c r="X51" s="938"/>
      <c r="Y51" s="938"/>
      <c r="Z51" s="5"/>
      <c r="AA51" s="5"/>
      <c r="AB51" s="5"/>
      <c r="AC51" s="5"/>
      <c r="AD51" s="5"/>
      <c r="AE51" s="5"/>
      <c r="AF51" s="119"/>
      <c r="AG51" s="113"/>
      <c r="AH51" s="125"/>
      <c r="AI51" s="125"/>
      <c r="AJ51" s="116"/>
      <c r="AK51" s="116"/>
      <c r="AL51" s="116"/>
      <c r="AM51" s="116"/>
      <c r="AN51" s="116"/>
      <c r="AO51" s="116"/>
      <c r="AP51" s="401"/>
      <c r="AQ51" s="401"/>
      <c r="AR51" s="401"/>
      <c r="AS51" s="401"/>
      <c r="AT51" s="401"/>
      <c r="AU51" s="116"/>
      <c r="AV51" s="116"/>
      <c r="AW51" s="116"/>
      <c r="AX51" s="116"/>
      <c r="AY51" s="116"/>
      <c r="AZ51" s="116"/>
      <c r="BA51" s="117"/>
      <c r="BB51" s="5"/>
    </row>
    <row r="52" spans="1:54" s="99" customFormat="1" ht="14.25" customHeight="1">
      <c r="A52" s="97"/>
      <c r="B52" s="938"/>
      <c r="C52" s="938"/>
      <c r="D52" s="938"/>
      <c r="E52" s="938"/>
      <c r="F52" s="938"/>
      <c r="G52" s="938"/>
      <c r="H52" s="938"/>
      <c r="I52" s="938"/>
      <c r="J52" s="938"/>
      <c r="K52" s="938"/>
      <c r="L52" s="938"/>
      <c r="M52" s="938"/>
      <c r="N52" s="938"/>
      <c r="O52" s="938"/>
      <c r="P52" s="938"/>
      <c r="Q52" s="938"/>
      <c r="R52" s="938"/>
      <c r="S52" s="938"/>
      <c r="T52" s="938"/>
      <c r="U52" s="938"/>
      <c r="V52" s="938"/>
      <c r="W52" s="938"/>
      <c r="X52" s="938"/>
      <c r="Y52" s="938"/>
      <c r="Z52" s="102"/>
      <c r="AA52" s="102"/>
      <c r="AB52" s="102"/>
      <c r="AC52" s="102"/>
      <c r="AD52" s="102"/>
      <c r="AE52" s="102"/>
      <c r="AF52" s="119"/>
      <c r="AG52" s="113" t="s">
        <v>290</v>
      </c>
      <c r="AH52" s="125"/>
      <c r="AI52" s="125" t="s">
        <v>313</v>
      </c>
      <c r="AJ52" s="116"/>
      <c r="AK52" s="116"/>
      <c r="AL52" s="116"/>
      <c r="AM52" s="116"/>
      <c r="AN52" s="116"/>
      <c r="AO52" s="116"/>
      <c r="AP52" s="401"/>
      <c r="AQ52" s="401"/>
      <c r="AR52" s="401"/>
      <c r="AS52" s="401"/>
      <c r="AT52" s="401"/>
      <c r="AU52" s="116"/>
      <c r="AV52" s="116"/>
      <c r="AW52" s="116"/>
      <c r="AX52" s="116"/>
      <c r="AY52" s="116"/>
      <c r="AZ52" s="116"/>
      <c r="BA52" s="117"/>
      <c r="BB52" s="97"/>
    </row>
    <row r="53" spans="1:54" s="99" customFormat="1" ht="8.25" customHeight="1">
      <c r="A53" s="412"/>
      <c r="B53" s="939"/>
      <c r="C53" s="939"/>
      <c r="D53" s="939"/>
      <c r="E53" s="939"/>
      <c r="F53" s="939"/>
      <c r="G53" s="939"/>
      <c r="H53" s="939"/>
      <c r="I53" s="939"/>
      <c r="J53" s="939"/>
      <c r="K53" s="939"/>
      <c r="L53" s="939"/>
      <c r="M53" s="939"/>
      <c r="N53" s="939"/>
      <c r="O53" s="939"/>
      <c r="P53" s="939"/>
      <c r="Q53" s="939"/>
      <c r="R53" s="939"/>
      <c r="S53" s="939"/>
      <c r="T53" s="939"/>
      <c r="U53" s="939"/>
      <c r="V53" s="939"/>
      <c r="W53" s="939"/>
      <c r="X53" s="939"/>
      <c r="Y53" s="939"/>
      <c r="Z53" s="412"/>
      <c r="AA53" s="412"/>
      <c r="AB53" s="412"/>
      <c r="AC53" s="412"/>
      <c r="AD53" s="412"/>
      <c r="AE53" s="412"/>
      <c r="AF53" s="416"/>
      <c r="AG53" s="417"/>
      <c r="AH53" s="417"/>
      <c r="AI53" s="417"/>
      <c r="AJ53" s="417"/>
      <c r="AK53" s="417"/>
      <c r="AL53" s="417"/>
      <c r="AM53" s="417"/>
      <c r="AN53" s="417"/>
      <c r="AO53" s="417"/>
      <c r="AP53" s="417"/>
      <c r="AQ53" s="417"/>
      <c r="AR53" s="417"/>
      <c r="AS53" s="417"/>
      <c r="AT53" s="417"/>
      <c r="AU53" s="417"/>
      <c r="AV53" s="417"/>
      <c r="AW53" s="417"/>
      <c r="AX53" s="417"/>
      <c r="AY53" s="417"/>
      <c r="AZ53" s="417"/>
      <c r="BA53" s="418"/>
      <c r="BB53" s="412"/>
    </row>
    <row r="54" spans="1:54" s="99" customFormat="1" ht="14.25" customHeight="1">
      <c r="A54" s="97"/>
      <c r="B54" s="757" t="s">
        <v>314</v>
      </c>
      <c r="C54" s="757"/>
      <c r="D54" s="757"/>
      <c r="E54" s="757"/>
      <c r="F54" s="757"/>
      <c r="G54" s="757"/>
      <c r="H54" s="757"/>
      <c r="I54" s="757"/>
      <c r="J54" s="757"/>
      <c r="K54" s="757"/>
      <c r="L54" s="757"/>
      <c r="M54" s="757"/>
      <c r="N54" s="757"/>
      <c r="O54" s="766" t="s">
        <v>315</v>
      </c>
      <c r="P54" s="757"/>
      <c r="Q54" s="757"/>
      <c r="R54" s="757"/>
      <c r="S54" s="757"/>
      <c r="T54" s="757"/>
      <c r="U54" s="757"/>
      <c r="V54" s="757"/>
      <c r="W54" s="757"/>
      <c r="X54" s="757"/>
      <c r="Y54" s="757"/>
      <c r="Z54" s="102"/>
      <c r="AA54" s="102"/>
      <c r="AB54" s="102"/>
      <c r="AC54" s="102"/>
      <c r="AD54" s="102"/>
      <c r="AE54" s="102"/>
      <c r="AF54" s="123"/>
      <c r="AG54" s="110"/>
      <c r="AH54" s="110"/>
      <c r="AI54" s="110"/>
      <c r="AJ54" s="110"/>
      <c r="AK54" s="110"/>
      <c r="AL54" s="110"/>
      <c r="AM54" s="110"/>
      <c r="AN54" s="110"/>
      <c r="AO54" s="110"/>
      <c r="AP54" s="110"/>
      <c r="AQ54" s="110"/>
      <c r="AR54" s="110"/>
      <c r="AS54" s="110"/>
      <c r="AT54" s="110"/>
      <c r="AU54" s="110"/>
      <c r="AV54" s="110"/>
      <c r="AW54" s="110"/>
      <c r="AX54" s="110"/>
      <c r="AY54" s="110"/>
      <c r="AZ54" s="110"/>
      <c r="BA54" s="111"/>
      <c r="BB54" s="97"/>
    </row>
    <row r="55" spans="1:54" s="99" customFormat="1" ht="14.25" customHeight="1">
      <c r="A55" s="97"/>
      <c r="B55" s="757"/>
      <c r="C55" s="757"/>
      <c r="D55" s="757"/>
      <c r="E55" s="757"/>
      <c r="F55" s="757"/>
      <c r="G55" s="757"/>
      <c r="H55" s="757"/>
      <c r="I55" s="757"/>
      <c r="J55" s="757"/>
      <c r="K55" s="757"/>
      <c r="L55" s="757"/>
      <c r="M55" s="757"/>
      <c r="N55" s="757"/>
      <c r="O55" s="757"/>
      <c r="P55" s="757"/>
      <c r="Q55" s="757"/>
      <c r="R55" s="757"/>
      <c r="S55" s="757"/>
      <c r="T55" s="757"/>
      <c r="U55" s="757"/>
      <c r="V55" s="757"/>
      <c r="W55" s="757"/>
      <c r="X55" s="757"/>
      <c r="Y55" s="757"/>
      <c r="Z55" s="102"/>
      <c r="AA55" s="102"/>
      <c r="AB55" s="102"/>
      <c r="AC55" s="102"/>
      <c r="AD55" s="102"/>
      <c r="AE55" s="102"/>
      <c r="AF55" s="119"/>
      <c r="AG55" s="113" t="s">
        <v>290</v>
      </c>
      <c r="AH55" s="116"/>
      <c r="AI55" s="116" t="s">
        <v>316</v>
      </c>
      <c r="AJ55" s="116"/>
      <c r="AK55" s="116"/>
      <c r="AL55" s="116"/>
      <c r="AM55" s="116"/>
      <c r="AN55" s="116"/>
      <c r="AO55" s="116"/>
      <c r="AP55" s="129"/>
      <c r="AQ55" s="129"/>
      <c r="AR55" s="129"/>
      <c r="AS55" s="129"/>
      <c r="AT55" s="129"/>
      <c r="AU55" s="116"/>
      <c r="AV55" s="116"/>
      <c r="AW55" s="116"/>
      <c r="AX55" s="116"/>
      <c r="AY55" s="116"/>
      <c r="AZ55" s="116"/>
      <c r="BA55" s="117"/>
      <c r="BB55" s="97"/>
    </row>
    <row r="56" spans="1:54" s="99" customFormat="1" ht="14.25" customHeight="1">
      <c r="A56" s="97"/>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102"/>
      <c r="AA56" s="102"/>
      <c r="AB56" s="102"/>
      <c r="AC56" s="102"/>
      <c r="AD56" s="102"/>
      <c r="AE56" s="102"/>
      <c r="AF56" s="119"/>
      <c r="AG56" s="113"/>
      <c r="AH56" s="116"/>
      <c r="AI56" s="116"/>
      <c r="AJ56" s="116"/>
      <c r="AK56" s="116"/>
      <c r="AL56" s="116"/>
      <c r="AM56" s="116"/>
      <c r="AN56" s="116"/>
      <c r="AO56" s="116"/>
      <c r="AP56" s="129"/>
      <c r="AQ56" s="129"/>
      <c r="AR56" s="129"/>
      <c r="AS56" s="129"/>
      <c r="AT56" s="129"/>
      <c r="AU56" s="116"/>
      <c r="AV56" s="116"/>
      <c r="AW56" s="116"/>
      <c r="AX56" s="116"/>
      <c r="AY56" s="116"/>
      <c r="AZ56" s="116"/>
      <c r="BA56" s="117"/>
      <c r="BB56" s="97"/>
    </row>
    <row r="57" spans="1:54" s="99" customFormat="1" ht="14.25" customHeight="1">
      <c r="A57" s="97"/>
      <c r="B57" s="757"/>
      <c r="C57" s="757"/>
      <c r="D57" s="757"/>
      <c r="E57" s="757"/>
      <c r="F57" s="757"/>
      <c r="G57" s="757"/>
      <c r="H57" s="757"/>
      <c r="I57" s="757"/>
      <c r="J57" s="757"/>
      <c r="K57" s="757"/>
      <c r="L57" s="757"/>
      <c r="M57" s="757"/>
      <c r="N57" s="757"/>
      <c r="O57" s="757"/>
      <c r="P57" s="757"/>
      <c r="Q57" s="757"/>
      <c r="R57" s="757"/>
      <c r="S57" s="757"/>
      <c r="T57" s="757"/>
      <c r="U57" s="757"/>
      <c r="V57" s="757"/>
      <c r="W57" s="757"/>
      <c r="X57" s="757"/>
      <c r="Y57" s="757"/>
      <c r="Z57" s="102"/>
      <c r="AA57" s="102"/>
      <c r="AB57" s="102"/>
      <c r="AC57" s="102"/>
      <c r="AD57" s="102"/>
      <c r="AE57" s="102"/>
      <c r="AF57" s="119"/>
      <c r="AG57" s="113" t="s">
        <v>290</v>
      </c>
      <c r="AH57" s="116"/>
      <c r="AI57" s="116" t="s">
        <v>317</v>
      </c>
      <c r="AJ57" s="116"/>
      <c r="AK57" s="116"/>
      <c r="AL57" s="116"/>
      <c r="AM57" s="116"/>
      <c r="AN57" s="116"/>
      <c r="AO57" s="116"/>
      <c r="AP57" s="129"/>
      <c r="AQ57" s="129"/>
      <c r="AR57" s="129"/>
      <c r="AS57" s="129"/>
      <c r="AT57" s="129"/>
      <c r="AU57" s="116"/>
      <c r="AV57" s="116"/>
      <c r="AW57" s="116"/>
      <c r="AX57" s="116"/>
      <c r="AY57" s="116"/>
      <c r="AZ57" s="116"/>
      <c r="BA57" s="117"/>
      <c r="BB57" s="97"/>
    </row>
    <row r="58" spans="1:54" s="99" customFormat="1" ht="14.25" customHeight="1">
      <c r="A58" s="97"/>
      <c r="B58" s="757"/>
      <c r="C58" s="757"/>
      <c r="D58" s="757"/>
      <c r="E58" s="757"/>
      <c r="F58" s="757"/>
      <c r="G58" s="757"/>
      <c r="H58" s="757"/>
      <c r="I58" s="757"/>
      <c r="J58" s="757"/>
      <c r="K58" s="757"/>
      <c r="L58" s="757"/>
      <c r="M58" s="757"/>
      <c r="N58" s="757"/>
      <c r="O58" s="757"/>
      <c r="P58" s="757"/>
      <c r="Q58" s="757"/>
      <c r="R58" s="757"/>
      <c r="S58" s="757"/>
      <c r="T58" s="757"/>
      <c r="U58" s="757"/>
      <c r="V58" s="757"/>
      <c r="W58" s="757"/>
      <c r="X58" s="757"/>
      <c r="Y58" s="757"/>
      <c r="Z58" s="97"/>
      <c r="AA58" s="97"/>
      <c r="AB58" s="97"/>
      <c r="AC58" s="97"/>
      <c r="AD58" s="97"/>
      <c r="AE58" s="97"/>
      <c r="AF58" s="127"/>
      <c r="AG58" s="128"/>
      <c r="AH58" s="128"/>
      <c r="AI58" s="128"/>
      <c r="AJ58" s="128"/>
      <c r="AK58" s="128"/>
      <c r="AL58" s="128"/>
      <c r="AM58" s="128"/>
      <c r="AN58" s="128"/>
      <c r="AO58" s="128"/>
      <c r="AP58" s="128"/>
      <c r="AQ58" s="128"/>
      <c r="AR58" s="128"/>
      <c r="AS58" s="128"/>
      <c r="AT58" s="128"/>
      <c r="AU58" s="128"/>
      <c r="AV58" s="128"/>
      <c r="AW58" s="128"/>
      <c r="AX58" s="128"/>
      <c r="AY58" s="128"/>
      <c r="AZ58" s="128"/>
      <c r="BA58" s="122"/>
      <c r="BB58" s="97"/>
    </row>
    <row r="59" spans="1:54"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row>
    <row r="60" spans="1:54" s="200" customFormat="1" ht="18.75" customHeight="1">
      <c r="A60" s="102"/>
      <c r="B60" s="918" t="s">
        <v>248</v>
      </c>
      <c r="C60" s="919"/>
      <c r="D60" s="919"/>
      <c r="E60" s="919"/>
      <c r="F60" s="919"/>
      <c r="G60" s="919"/>
      <c r="H60" s="919"/>
      <c r="I60" s="919"/>
      <c r="J60" s="919"/>
      <c r="K60" s="919"/>
      <c r="L60" s="919"/>
      <c r="M60" s="919"/>
      <c r="N60" s="919"/>
      <c r="O60" s="919"/>
      <c r="P60" s="919"/>
      <c r="Q60" s="919"/>
      <c r="R60" s="919"/>
      <c r="S60" s="919"/>
      <c r="T60" s="919"/>
      <c r="U60" s="919"/>
      <c r="V60" s="920"/>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row>
    <row r="61" spans="1:54" s="200" customFormat="1" ht="8.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row>
    <row r="62" spans="1:54" s="200" customFormat="1" ht="32.25" customHeight="1">
      <c r="A62" s="102"/>
      <c r="B62" s="921" t="s">
        <v>404</v>
      </c>
      <c r="C62" s="921"/>
      <c r="D62" s="921"/>
      <c r="E62" s="921"/>
      <c r="F62" s="921"/>
      <c r="G62" s="921"/>
      <c r="H62" s="921"/>
      <c r="I62" s="921"/>
      <c r="J62" s="921"/>
      <c r="K62" s="921"/>
      <c r="L62" s="921"/>
      <c r="M62" s="921"/>
      <c r="N62" s="921"/>
      <c r="O62" s="921" t="s">
        <v>1011</v>
      </c>
      <c r="P62" s="921"/>
      <c r="Q62" s="921"/>
      <c r="R62" s="921"/>
      <c r="S62" s="921"/>
      <c r="T62" s="921"/>
      <c r="U62" s="921"/>
      <c r="V62" s="921"/>
      <c r="W62" s="921"/>
      <c r="X62" s="921"/>
      <c r="Y62" s="921"/>
      <c r="Z62" s="922"/>
      <c r="AA62" s="922"/>
      <c r="AB62" s="922"/>
      <c r="AC62" s="922"/>
      <c r="AD62" s="922"/>
      <c r="AE62" s="922"/>
      <c r="AF62" s="923" t="s">
        <v>1012</v>
      </c>
      <c r="AG62" s="924"/>
      <c r="AH62" s="924"/>
      <c r="AI62" s="924"/>
      <c r="AJ62" s="924"/>
      <c r="AK62" s="924"/>
      <c r="AL62" s="924"/>
      <c r="AM62" s="924"/>
      <c r="AN62" s="924"/>
      <c r="AO62" s="924"/>
      <c r="AP62" s="924"/>
      <c r="AQ62" s="924"/>
      <c r="AR62" s="924"/>
      <c r="AS62" s="924"/>
      <c r="AT62" s="924"/>
      <c r="AU62" s="924"/>
      <c r="AV62" s="924"/>
      <c r="AW62" s="924"/>
      <c r="AX62" s="924"/>
      <c r="AY62" s="924"/>
      <c r="AZ62" s="924"/>
      <c r="BA62" s="925"/>
      <c r="BB62" s="102"/>
    </row>
    <row r="63" spans="1:54" s="200" customFormat="1" ht="14.25" customHeight="1">
      <c r="A63" s="102"/>
      <c r="B63" s="917" t="s">
        <v>1013</v>
      </c>
      <c r="C63" s="917"/>
      <c r="D63" s="917"/>
      <c r="E63" s="917"/>
      <c r="F63" s="917"/>
      <c r="G63" s="917"/>
      <c r="H63" s="917"/>
      <c r="I63" s="917"/>
      <c r="J63" s="917"/>
      <c r="K63" s="917"/>
      <c r="L63" s="917"/>
      <c r="M63" s="917"/>
      <c r="N63" s="917"/>
      <c r="O63" s="917" t="s">
        <v>1014</v>
      </c>
      <c r="P63" s="917"/>
      <c r="Q63" s="917"/>
      <c r="R63" s="917"/>
      <c r="S63" s="917"/>
      <c r="T63" s="917"/>
      <c r="U63" s="917"/>
      <c r="V63" s="917"/>
      <c r="W63" s="917"/>
      <c r="X63" s="917"/>
      <c r="Y63" s="917"/>
      <c r="Z63" s="102"/>
      <c r="AA63" s="102"/>
      <c r="AB63" s="102"/>
      <c r="AC63" s="102"/>
      <c r="AD63" s="102"/>
      <c r="AE63" s="102"/>
      <c r="AF63" s="407"/>
      <c r="AG63" s="116"/>
      <c r="AH63" s="116"/>
      <c r="AI63" s="116"/>
      <c r="AJ63" s="116"/>
      <c r="AK63" s="116"/>
      <c r="AL63" s="116"/>
      <c r="AM63" s="116"/>
      <c r="AN63" s="116"/>
      <c r="AO63" s="116"/>
      <c r="AP63" s="116"/>
      <c r="AQ63" s="116"/>
      <c r="AR63" s="116"/>
      <c r="AS63" s="116"/>
      <c r="AT63" s="116"/>
      <c r="AU63" s="116"/>
      <c r="AV63" s="116"/>
      <c r="AW63" s="116"/>
      <c r="AX63" s="116"/>
      <c r="AY63" s="116"/>
      <c r="AZ63" s="116"/>
      <c r="BA63" s="211"/>
      <c r="BB63" s="102"/>
    </row>
    <row r="64" spans="1:54" s="200" customFormat="1" ht="14.25" customHeight="1">
      <c r="A64" s="102"/>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102"/>
      <c r="AA64" s="102"/>
      <c r="AB64" s="102"/>
      <c r="AC64" s="102"/>
      <c r="AD64" s="102"/>
      <c r="AE64" s="102"/>
      <c r="AF64" s="407"/>
      <c r="AG64" s="403" t="s">
        <v>998</v>
      </c>
      <c r="AH64" s="116"/>
      <c r="AI64" s="404" t="s">
        <v>1015</v>
      </c>
      <c r="AJ64" s="116"/>
      <c r="AK64" s="116"/>
      <c r="AL64" s="116"/>
      <c r="AM64" s="116"/>
      <c r="AN64" s="116"/>
      <c r="AO64" s="116"/>
      <c r="AP64" s="116"/>
      <c r="AQ64" s="116"/>
      <c r="AR64" s="116"/>
      <c r="AS64" s="116"/>
      <c r="AT64" s="116"/>
      <c r="AU64" s="116"/>
      <c r="AV64" s="116"/>
      <c r="AW64" s="116"/>
      <c r="AX64" s="116"/>
      <c r="AY64" s="116"/>
      <c r="AZ64" s="116"/>
      <c r="BA64" s="211"/>
      <c r="BB64" s="102"/>
    </row>
    <row r="65" spans="1:54" s="200" customFormat="1" ht="14.25" customHeight="1">
      <c r="A65" s="102"/>
      <c r="B65" s="917"/>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102"/>
      <c r="AA65" s="102"/>
      <c r="AB65" s="102"/>
      <c r="AC65" s="102"/>
      <c r="AD65" s="102"/>
      <c r="AE65" s="102"/>
      <c r="AF65" s="407"/>
      <c r="AG65" s="116"/>
      <c r="AH65" s="116"/>
      <c r="AI65" s="116"/>
      <c r="AJ65" s="116" t="s">
        <v>1016</v>
      </c>
      <c r="AK65" s="116"/>
      <c r="AL65" s="116"/>
      <c r="AM65" s="116"/>
      <c r="AN65" s="116"/>
      <c r="AO65" s="116"/>
      <c r="AP65" s="116"/>
      <c r="AQ65" s="116"/>
      <c r="AR65" s="116" t="s">
        <v>37</v>
      </c>
      <c r="AS65" s="116"/>
      <c r="AT65" s="116"/>
      <c r="AU65" s="116"/>
      <c r="AV65" s="116" t="s">
        <v>35</v>
      </c>
      <c r="AW65" s="116" t="s">
        <v>939</v>
      </c>
      <c r="AX65" s="116"/>
      <c r="AY65" s="116"/>
      <c r="AZ65" s="116"/>
      <c r="BA65" s="211"/>
      <c r="BB65" s="102"/>
    </row>
    <row r="66" spans="1:54" s="200" customFormat="1" ht="14.25" customHeight="1">
      <c r="A66" s="102"/>
      <c r="B66" s="917"/>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102"/>
      <c r="AA66" s="102"/>
      <c r="AB66" s="102"/>
      <c r="AC66" s="102"/>
      <c r="AD66" s="102"/>
      <c r="AE66" s="102"/>
      <c r="AF66" s="407"/>
      <c r="AG66" s="116"/>
      <c r="AH66" s="116"/>
      <c r="AI66" s="116"/>
      <c r="AJ66" s="116" t="s">
        <v>1017</v>
      </c>
      <c r="AK66" s="116"/>
      <c r="AL66" s="116"/>
      <c r="AM66" s="116"/>
      <c r="AN66" s="116"/>
      <c r="AO66" s="116"/>
      <c r="AP66" s="116"/>
      <c r="AQ66" s="116"/>
      <c r="AR66" s="116" t="s">
        <v>37</v>
      </c>
      <c r="AS66" s="116"/>
      <c r="AT66" s="116"/>
      <c r="AU66" s="116"/>
      <c r="AV66" s="116" t="s">
        <v>35</v>
      </c>
      <c r="AW66" s="116" t="s">
        <v>938</v>
      </c>
      <c r="AX66" s="116"/>
      <c r="AY66" s="116"/>
      <c r="AZ66" s="116"/>
      <c r="BA66" s="211"/>
      <c r="BB66" s="102"/>
    </row>
    <row r="67" spans="1:54" s="200" customFormat="1" ht="14.25" customHeight="1">
      <c r="A67" s="102"/>
      <c r="B67" s="917"/>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102"/>
      <c r="AA67" s="102"/>
      <c r="AB67" s="102"/>
      <c r="AC67" s="102"/>
      <c r="AD67" s="102"/>
      <c r="AE67" s="102"/>
      <c r="AF67" s="407"/>
      <c r="AG67" s="116"/>
      <c r="AH67" s="116"/>
      <c r="AI67" s="408" t="s">
        <v>1018</v>
      </c>
      <c r="AJ67" s="47"/>
      <c r="AK67" s="116"/>
      <c r="AL67" s="116"/>
      <c r="AM67" s="116"/>
      <c r="AN67" s="116"/>
      <c r="AO67" s="116"/>
      <c r="AP67" s="116"/>
      <c r="AQ67" s="116"/>
      <c r="AR67" s="116"/>
      <c r="AS67" s="116"/>
      <c r="AT67" s="116"/>
      <c r="AU67" s="116"/>
      <c r="AV67" s="116"/>
      <c r="AW67" s="116"/>
      <c r="AX67" s="116"/>
      <c r="AY67" s="116"/>
      <c r="AZ67" s="116"/>
      <c r="BA67" s="211"/>
      <c r="BB67" s="102"/>
    </row>
    <row r="68" spans="1:54" s="200" customFormat="1" ht="14.25" customHeight="1">
      <c r="A68" s="102"/>
      <c r="B68" s="917"/>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102"/>
      <c r="AA68" s="102"/>
      <c r="AB68" s="102"/>
      <c r="AC68" s="102"/>
      <c r="AD68" s="102"/>
      <c r="AE68" s="102"/>
      <c r="AF68" s="407"/>
      <c r="AG68" s="116"/>
      <c r="AH68" s="116"/>
      <c r="AI68" s="116"/>
      <c r="AJ68" s="116"/>
      <c r="AK68" s="116"/>
      <c r="AL68" s="116"/>
      <c r="AM68" s="116"/>
      <c r="AN68" s="116"/>
      <c r="AO68" s="116"/>
      <c r="AP68" s="116"/>
      <c r="AQ68" s="116"/>
      <c r="AR68" s="116"/>
      <c r="AS68" s="116"/>
      <c r="AT68" s="116"/>
      <c r="AU68" s="116"/>
      <c r="AV68" s="116"/>
      <c r="AW68" s="116"/>
      <c r="AX68" s="116"/>
      <c r="AY68" s="116"/>
      <c r="AZ68" s="116"/>
      <c r="BA68" s="211"/>
      <c r="BB68" s="102"/>
    </row>
    <row r="69" spans="1:54" s="200" customFormat="1" ht="14.25" customHeight="1">
      <c r="A69" s="102"/>
      <c r="B69" s="917"/>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102"/>
      <c r="AA69" s="102"/>
      <c r="AB69" s="102"/>
      <c r="AC69" s="102"/>
      <c r="AD69" s="102"/>
      <c r="AE69" s="102"/>
      <c r="AF69" s="407"/>
      <c r="AG69" s="403" t="s">
        <v>998</v>
      </c>
      <c r="AH69" s="116"/>
      <c r="AI69" s="405" t="s">
        <v>1019</v>
      </c>
      <c r="AJ69" s="116"/>
      <c r="AK69" s="116"/>
      <c r="AL69" s="116"/>
      <c r="AM69" s="116"/>
      <c r="AN69" s="116"/>
      <c r="AO69" s="116"/>
      <c r="AP69" s="116"/>
      <c r="AQ69" s="116"/>
      <c r="AR69" s="116"/>
      <c r="AS69" s="116"/>
      <c r="AT69" s="116"/>
      <c r="AU69" s="116"/>
      <c r="AV69" s="116"/>
      <c r="AW69" s="116"/>
      <c r="AX69" s="116"/>
      <c r="AY69" s="116"/>
      <c r="AZ69" s="116"/>
      <c r="BA69" s="211"/>
      <c r="BB69" s="102"/>
    </row>
    <row r="70" spans="1:54" s="200" customFormat="1" ht="14.25" customHeight="1">
      <c r="A70" s="102"/>
      <c r="B70" s="917"/>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102"/>
      <c r="AA70" s="102"/>
      <c r="AB70" s="102"/>
      <c r="AC70" s="102"/>
      <c r="AD70" s="102"/>
      <c r="AE70" s="102"/>
      <c r="AF70" s="407"/>
      <c r="AG70" s="116"/>
      <c r="AH70" s="116"/>
      <c r="AI70" s="116"/>
      <c r="AJ70" s="116"/>
      <c r="AK70" s="116"/>
      <c r="AL70" s="116"/>
      <c r="AM70" s="116"/>
      <c r="AN70" s="116"/>
      <c r="AO70" s="116"/>
      <c r="AP70" s="116"/>
      <c r="AQ70" s="116"/>
      <c r="AR70" s="116"/>
      <c r="AS70" s="116"/>
      <c r="AT70" s="116"/>
      <c r="AU70" s="116"/>
      <c r="AV70" s="116"/>
      <c r="AW70" s="116"/>
      <c r="AX70" s="116"/>
      <c r="AY70" s="116"/>
      <c r="AZ70" s="116"/>
      <c r="BA70" s="211"/>
      <c r="BB70" s="102"/>
    </row>
    <row r="71" spans="1:54" s="200" customFormat="1" ht="14.25" customHeight="1">
      <c r="A71" s="102"/>
      <c r="B71" s="917"/>
      <c r="C71" s="917"/>
      <c r="D71" s="917"/>
      <c r="E71" s="917"/>
      <c r="F71" s="917"/>
      <c r="G71" s="917"/>
      <c r="H71" s="917"/>
      <c r="I71" s="917"/>
      <c r="J71" s="917"/>
      <c r="K71" s="917"/>
      <c r="L71" s="917"/>
      <c r="M71" s="917"/>
      <c r="N71" s="917"/>
      <c r="O71" s="917"/>
      <c r="P71" s="917"/>
      <c r="Q71" s="917"/>
      <c r="R71" s="917"/>
      <c r="S71" s="917"/>
      <c r="T71" s="917"/>
      <c r="U71" s="917"/>
      <c r="V71" s="917"/>
      <c r="W71" s="917"/>
      <c r="X71" s="917"/>
      <c r="Y71" s="917"/>
      <c r="Z71" s="102"/>
      <c r="AA71" s="102"/>
      <c r="AB71" s="102"/>
      <c r="AC71" s="102"/>
      <c r="AD71" s="102"/>
      <c r="AE71" s="102"/>
      <c r="AF71" s="407"/>
      <c r="AG71" s="403" t="s">
        <v>998</v>
      </c>
      <c r="AH71" s="125"/>
      <c r="AI71" s="405" t="s">
        <v>1020</v>
      </c>
      <c r="AJ71" s="116"/>
      <c r="AK71" s="116"/>
      <c r="AL71" s="116"/>
      <c r="AM71" s="116"/>
      <c r="AN71" s="116"/>
      <c r="AO71" s="116"/>
      <c r="AP71" s="116"/>
      <c r="AQ71" s="116"/>
      <c r="AR71" s="116"/>
      <c r="AS71" s="116"/>
      <c r="AT71" s="116"/>
      <c r="AU71" s="116"/>
      <c r="AV71" s="116"/>
      <c r="AW71" s="116"/>
      <c r="AX71" s="116"/>
      <c r="AY71" s="116"/>
      <c r="AZ71" s="116"/>
      <c r="BA71" s="211"/>
      <c r="BB71" s="102"/>
    </row>
    <row r="72" spans="1:54" s="200" customFormat="1" ht="14.25" customHeight="1">
      <c r="A72" s="102"/>
      <c r="B72" s="917"/>
      <c r="C72" s="917"/>
      <c r="D72" s="917"/>
      <c r="E72" s="917"/>
      <c r="F72" s="917"/>
      <c r="G72" s="917"/>
      <c r="H72" s="917"/>
      <c r="I72" s="917"/>
      <c r="J72" s="917"/>
      <c r="K72" s="917"/>
      <c r="L72" s="917"/>
      <c r="M72" s="917"/>
      <c r="N72" s="917"/>
      <c r="O72" s="917"/>
      <c r="P72" s="917"/>
      <c r="Q72" s="917"/>
      <c r="R72" s="917"/>
      <c r="S72" s="917"/>
      <c r="T72" s="917"/>
      <c r="U72" s="917"/>
      <c r="V72" s="917"/>
      <c r="W72" s="917"/>
      <c r="X72" s="917"/>
      <c r="Y72" s="917"/>
      <c r="Z72" s="102"/>
      <c r="AA72" s="102"/>
      <c r="AB72" s="102"/>
      <c r="AC72" s="102"/>
      <c r="AD72" s="102"/>
      <c r="AE72" s="102"/>
      <c r="AF72" s="407"/>
      <c r="AG72" s="116"/>
      <c r="AH72" s="116"/>
      <c r="AI72" s="116"/>
      <c r="AJ72" s="116"/>
      <c r="AK72" s="116"/>
      <c r="AL72" s="116"/>
      <c r="AM72" s="116"/>
      <c r="AN72" s="116"/>
      <c r="AO72" s="116"/>
      <c r="AP72" s="116"/>
      <c r="AQ72" s="116"/>
      <c r="AR72" s="116"/>
      <c r="AS72" s="116"/>
      <c r="AT72" s="116"/>
      <c r="AU72" s="116"/>
      <c r="AV72" s="116"/>
      <c r="AW72" s="116"/>
      <c r="AX72" s="116"/>
      <c r="AY72" s="116"/>
      <c r="AZ72" s="116"/>
      <c r="BA72" s="211"/>
      <c r="BB72" s="102"/>
    </row>
    <row r="73" spans="1:54" s="200" customFormat="1" ht="14.25" customHeight="1">
      <c r="A73" s="102"/>
      <c r="B73" s="917" t="s">
        <v>1021</v>
      </c>
      <c r="C73" s="917"/>
      <c r="D73" s="917"/>
      <c r="E73" s="917"/>
      <c r="F73" s="917"/>
      <c r="G73" s="917"/>
      <c r="H73" s="917"/>
      <c r="I73" s="917"/>
      <c r="J73" s="917"/>
      <c r="K73" s="917"/>
      <c r="L73" s="917"/>
      <c r="M73" s="917"/>
      <c r="N73" s="917"/>
      <c r="O73" s="917" t="s">
        <v>1022</v>
      </c>
      <c r="P73" s="917"/>
      <c r="Q73" s="917"/>
      <c r="R73" s="917"/>
      <c r="S73" s="917"/>
      <c r="T73" s="917"/>
      <c r="U73" s="917"/>
      <c r="V73" s="917"/>
      <c r="W73" s="917"/>
      <c r="X73" s="917"/>
      <c r="Y73" s="917"/>
      <c r="Z73" s="102"/>
      <c r="AA73" s="102"/>
      <c r="AB73" s="102"/>
      <c r="AC73" s="102"/>
      <c r="AD73" s="102"/>
      <c r="AE73" s="102"/>
      <c r="AF73" s="411"/>
      <c r="AG73" s="212"/>
      <c r="AH73" s="212"/>
      <c r="AI73" s="212"/>
      <c r="AJ73" s="212"/>
      <c r="AK73" s="212"/>
      <c r="AL73" s="212"/>
      <c r="AM73" s="212"/>
      <c r="AN73" s="212"/>
      <c r="AO73" s="212"/>
      <c r="AP73" s="212"/>
      <c r="AQ73" s="212"/>
      <c r="AR73" s="212"/>
      <c r="AS73" s="212"/>
      <c r="AT73" s="212"/>
      <c r="AU73" s="212"/>
      <c r="AV73" s="212"/>
      <c r="AW73" s="212"/>
      <c r="AX73" s="212"/>
      <c r="AY73" s="212"/>
      <c r="AZ73" s="212"/>
      <c r="BA73" s="213"/>
      <c r="BB73" s="102"/>
    </row>
    <row r="74" spans="1:54" s="200" customFormat="1" ht="14.25" customHeight="1">
      <c r="A74" s="102"/>
      <c r="B74" s="917"/>
      <c r="C74" s="917"/>
      <c r="D74" s="917"/>
      <c r="E74" s="917"/>
      <c r="F74" s="917"/>
      <c r="G74" s="917"/>
      <c r="H74" s="917"/>
      <c r="I74" s="917"/>
      <c r="J74" s="917"/>
      <c r="K74" s="917"/>
      <c r="L74" s="917"/>
      <c r="M74" s="917"/>
      <c r="N74" s="917"/>
      <c r="O74" s="917"/>
      <c r="P74" s="917"/>
      <c r="Q74" s="917"/>
      <c r="R74" s="917"/>
      <c r="S74" s="917"/>
      <c r="T74" s="917"/>
      <c r="U74" s="917"/>
      <c r="V74" s="917"/>
      <c r="W74" s="917"/>
      <c r="X74" s="917"/>
      <c r="Y74" s="917"/>
      <c r="Z74" s="102"/>
      <c r="AA74" s="102"/>
      <c r="AB74" s="102"/>
      <c r="AC74" s="102"/>
      <c r="AD74" s="102"/>
      <c r="AE74" s="102"/>
      <c r="AF74" s="407"/>
      <c r="AG74" s="403" t="s">
        <v>998</v>
      </c>
      <c r="AH74" s="116"/>
      <c r="AI74" s="404" t="s">
        <v>1023</v>
      </c>
      <c r="AJ74" s="116"/>
      <c r="AK74" s="116"/>
      <c r="AL74" s="116"/>
      <c r="AM74" s="116"/>
      <c r="AN74" s="116"/>
      <c r="AO74" s="116"/>
      <c r="AP74" s="116"/>
      <c r="AQ74" s="116"/>
      <c r="AR74" s="116"/>
      <c r="AS74" s="116"/>
      <c r="AT74" s="116"/>
      <c r="AU74" s="116"/>
      <c r="AV74" s="116"/>
      <c r="AW74" s="116"/>
      <c r="AX74" s="116"/>
      <c r="AY74" s="116"/>
      <c r="AZ74" s="116"/>
      <c r="BA74" s="211"/>
      <c r="BB74" s="102"/>
    </row>
    <row r="75" spans="1:54" s="200" customFormat="1" ht="14.25" customHeight="1">
      <c r="A75" s="102"/>
      <c r="B75" s="917"/>
      <c r="C75" s="917"/>
      <c r="D75" s="917"/>
      <c r="E75" s="917"/>
      <c r="F75" s="917"/>
      <c r="G75" s="917"/>
      <c r="H75" s="917"/>
      <c r="I75" s="917"/>
      <c r="J75" s="917"/>
      <c r="K75" s="917"/>
      <c r="L75" s="917"/>
      <c r="M75" s="917"/>
      <c r="N75" s="917"/>
      <c r="O75" s="917"/>
      <c r="P75" s="917"/>
      <c r="Q75" s="917"/>
      <c r="R75" s="917"/>
      <c r="S75" s="917"/>
      <c r="T75" s="917"/>
      <c r="U75" s="917"/>
      <c r="V75" s="917"/>
      <c r="W75" s="917"/>
      <c r="X75" s="917"/>
      <c r="Y75" s="917"/>
      <c r="Z75" s="102"/>
      <c r="AA75" s="102"/>
      <c r="AB75" s="102"/>
      <c r="AC75" s="102"/>
      <c r="AD75" s="102"/>
      <c r="AE75" s="102"/>
      <c r="AF75" s="407"/>
      <c r="AG75" s="116"/>
      <c r="AH75" s="116"/>
      <c r="AI75" s="116"/>
      <c r="AJ75" s="116"/>
      <c r="AK75" s="116"/>
      <c r="AL75" s="116"/>
      <c r="AM75" s="116"/>
      <c r="AN75" s="116"/>
      <c r="AO75" s="116"/>
      <c r="AP75" s="116"/>
      <c r="AQ75" s="116"/>
      <c r="AR75" s="116"/>
      <c r="AS75" s="116"/>
      <c r="AT75" s="116"/>
      <c r="AU75" s="116"/>
      <c r="AV75" s="116"/>
      <c r="AW75" s="116"/>
      <c r="AX75" s="116"/>
      <c r="AY75" s="116"/>
      <c r="AZ75" s="116"/>
      <c r="BA75" s="211"/>
      <c r="BB75" s="102"/>
    </row>
    <row r="76" spans="1:54" s="200" customFormat="1" ht="14.25" customHeight="1">
      <c r="A76" s="102"/>
      <c r="B76" s="917"/>
      <c r="C76" s="917"/>
      <c r="D76" s="917"/>
      <c r="E76" s="917"/>
      <c r="F76" s="917"/>
      <c r="G76" s="917"/>
      <c r="H76" s="917"/>
      <c r="I76" s="917"/>
      <c r="J76" s="917"/>
      <c r="K76" s="917"/>
      <c r="L76" s="917"/>
      <c r="M76" s="917"/>
      <c r="N76" s="917"/>
      <c r="O76" s="917"/>
      <c r="P76" s="917"/>
      <c r="Q76" s="917"/>
      <c r="R76" s="917"/>
      <c r="S76" s="917"/>
      <c r="T76" s="917"/>
      <c r="U76" s="917"/>
      <c r="V76" s="917"/>
      <c r="W76" s="917"/>
      <c r="X76" s="917"/>
      <c r="Y76" s="917"/>
      <c r="Z76" s="102"/>
      <c r="AA76" s="102"/>
      <c r="AB76" s="102"/>
      <c r="AC76" s="102"/>
      <c r="AD76" s="102"/>
      <c r="AE76" s="102"/>
      <c r="AF76" s="407"/>
      <c r="AG76" s="403" t="s">
        <v>998</v>
      </c>
      <c r="AH76" s="116"/>
      <c r="AI76" s="406" t="s">
        <v>1024</v>
      </c>
      <c r="AJ76" s="116"/>
      <c r="AK76" s="116"/>
      <c r="AL76" s="116"/>
      <c r="AM76" s="116"/>
      <c r="AN76" s="116"/>
      <c r="AO76" s="116"/>
      <c r="AP76" s="116"/>
      <c r="AQ76" s="116"/>
      <c r="AR76" s="116"/>
      <c r="AS76" s="116"/>
      <c r="AT76" s="116"/>
      <c r="AU76" s="116"/>
      <c r="AV76" s="116"/>
      <c r="AW76" s="116"/>
      <c r="AX76" s="116"/>
      <c r="AY76" s="116"/>
      <c r="AZ76" s="116"/>
      <c r="BA76" s="211"/>
      <c r="BB76" s="102"/>
    </row>
    <row r="77" spans="1:54" s="200" customFormat="1" ht="14.25" customHeight="1">
      <c r="A77" s="102"/>
      <c r="B77" s="917"/>
      <c r="C77" s="917"/>
      <c r="D77" s="917"/>
      <c r="E77" s="917"/>
      <c r="F77" s="917"/>
      <c r="G77" s="917"/>
      <c r="H77" s="917"/>
      <c r="I77" s="917"/>
      <c r="J77" s="917"/>
      <c r="K77" s="917"/>
      <c r="L77" s="917"/>
      <c r="M77" s="917"/>
      <c r="N77" s="917"/>
      <c r="O77" s="917"/>
      <c r="P77" s="917"/>
      <c r="Q77" s="917"/>
      <c r="R77" s="917"/>
      <c r="S77" s="917"/>
      <c r="T77" s="917"/>
      <c r="U77" s="917"/>
      <c r="V77" s="917"/>
      <c r="W77" s="917"/>
      <c r="X77" s="917"/>
      <c r="Y77" s="917"/>
      <c r="Z77" s="102"/>
      <c r="AA77" s="102"/>
      <c r="AB77" s="102"/>
      <c r="AC77" s="102"/>
      <c r="AD77" s="102"/>
      <c r="AE77" s="102"/>
      <c r="AF77" s="409"/>
      <c r="AG77" s="214"/>
      <c r="AH77" s="214"/>
      <c r="AI77" s="214"/>
      <c r="AJ77" s="214"/>
      <c r="AK77" s="214"/>
      <c r="AL77" s="214"/>
      <c r="AM77" s="214"/>
      <c r="AN77" s="214"/>
      <c r="AO77" s="214"/>
      <c r="AP77" s="214"/>
      <c r="AQ77" s="214"/>
      <c r="AR77" s="214"/>
      <c r="AS77" s="214"/>
      <c r="AT77" s="214"/>
      <c r="AU77" s="214"/>
      <c r="AV77" s="214"/>
      <c r="AW77" s="214"/>
      <c r="AX77" s="214"/>
      <c r="AY77" s="214"/>
      <c r="AZ77" s="214"/>
      <c r="BA77" s="410"/>
      <c r="BB77" s="102"/>
    </row>
    <row r="78" spans="1:54" s="200" customFormat="1" ht="14.25" customHeight="1">
      <c r="A78" s="102"/>
      <c r="B78" s="917" t="s">
        <v>1025</v>
      </c>
      <c r="C78" s="917"/>
      <c r="D78" s="917"/>
      <c r="E78" s="917"/>
      <c r="F78" s="917"/>
      <c r="G78" s="917"/>
      <c r="H78" s="917"/>
      <c r="I78" s="917"/>
      <c r="J78" s="917"/>
      <c r="K78" s="917"/>
      <c r="L78" s="917"/>
      <c r="M78" s="917"/>
      <c r="N78" s="917"/>
      <c r="O78" s="917" t="s">
        <v>1026</v>
      </c>
      <c r="P78" s="917"/>
      <c r="Q78" s="917"/>
      <c r="R78" s="917"/>
      <c r="S78" s="917"/>
      <c r="T78" s="917"/>
      <c r="U78" s="917"/>
      <c r="V78" s="917"/>
      <c r="W78" s="917"/>
      <c r="X78" s="917"/>
      <c r="Y78" s="917"/>
      <c r="Z78" s="102"/>
      <c r="AA78" s="102"/>
      <c r="AB78" s="102"/>
      <c r="AC78" s="102"/>
      <c r="AD78" s="102"/>
      <c r="AE78" s="102"/>
      <c r="AF78" s="407"/>
      <c r="AG78" s="116"/>
      <c r="AH78" s="116"/>
      <c r="AI78" s="116"/>
      <c r="AJ78" s="116"/>
      <c r="AK78" s="116"/>
      <c r="AL78" s="116"/>
      <c r="AM78" s="116"/>
      <c r="AN78" s="116"/>
      <c r="AO78" s="116"/>
      <c r="AP78" s="116"/>
      <c r="AQ78" s="116"/>
      <c r="AR78" s="116"/>
      <c r="AS78" s="116"/>
      <c r="AT78" s="116"/>
      <c r="AU78" s="116"/>
      <c r="AV78" s="116"/>
      <c r="AW78" s="116"/>
      <c r="AX78" s="116"/>
      <c r="AY78" s="116"/>
      <c r="AZ78" s="116"/>
      <c r="BA78" s="211"/>
      <c r="BB78" s="102"/>
    </row>
    <row r="79" spans="1:54" s="200" customFormat="1" ht="14.25" customHeight="1">
      <c r="A79" s="102"/>
      <c r="B79" s="917"/>
      <c r="C79" s="917"/>
      <c r="D79" s="917"/>
      <c r="E79" s="917"/>
      <c r="F79" s="917"/>
      <c r="G79" s="917"/>
      <c r="H79" s="917"/>
      <c r="I79" s="917"/>
      <c r="J79" s="917"/>
      <c r="K79" s="917"/>
      <c r="L79" s="917"/>
      <c r="M79" s="917"/>
      <c r="N79" s="917"/>
      <c r="O79" s="917"/>
      <c r="P79" s="917"/>
      <c r="Q79" s="917"/>
      <c r="R79" s="917"/>
      <c r="S79" s="917"/>
      <c r="T79" s="917"/>
      <c r="U79" s="917"/>
      <c r="V79" s="917"/>
      <c r="W79" s="917"/>
      <c r="X79" s="917"/>
      <c r="Y79" s="917"/>
      <c r="Z79" s="102"/>
      <c r="AA79" s="102"/>
      <c r="AB79" s="102"/>
      <c r="AC79" s="102"/>
      <c r="AD79" s="102"/>
      <c r="AE79" s="102"/>
      <c r="AF79" s="407"/>
      <c r="AG79" s="403" t="s">
        <v>998</v>
      </c>
      <c r="AH79" s="116"/>
      <c r="AI79" s="404" t="s">
        <v>1023</v>
      </c>
      <c r="AJ79" s="116"/>
      <c r="AK79" s="116"/>
      <c r="AL79" s="116"/>
      <c r="AM79" s="116"/>
      <c r="AN79" s="116"/>
      <c r="AO79" s="116"/>
      <c r="AP79" s="116"/>
      <c r="AQ79" s="116"/>
      <c r="AR79" s="116"/>
      <c r="AS79" s="116"/>
      <c r="AT79" s="116"/>
      <c r="AU79" s="116"/>
      <c r="AV79" s="116"/>
      <c r="AW79" s="116"/>
      <c r="AX79" s="116"/>
      <c r="AY79" s="116"/>
      <c r="AZ79" s="116"/>
      <c r="BA79" s="211"/>
      <c r="BB79" s="102"/>
    </row>
    <row r="80" spans="1:54" s="200" customFormat="1" ht="14.25" customHeight="1">
      <c r="A80" s="102"/>
      <c r="B80" s="917"/>
      <c r="C80" s="917"/>
      <c r="D80" s="917"/>
      <c r="E80" s="917"/>
      <c r="F80" s="917"/>
      <c r="G80" s="917"/>
      <c r="H80" s="917"/>
      <c r="I80" s="917"/>
      <c r="J80" s="917"/>
      <c r="K80" s="917"/>
      <c r="L80" s="917"/>
      <c r="M80" s="917"/>
      <c r="N80" s="917"/>
      <c r="O80" s="917"/>
      <c r="P80" s="917"/>
      <c r="Q80" s="917"/>
      <c r="R80" s="917"/>
      <c r="S80" s="917"/>
      <c r="T80" s="917"/>
      <c r="U80" s="917"/>
      <c r="V80" s="917"/>
      <c r="W80" s="917"/>
      <c r="X80" s="917"/>
      <c r="Y80" s="917"/>
      <c r="Z80" s="102"/>
      <c r="AA80" s="102"/>
      <c r="AB80" s="102"/>
      <c r="AC80" s="102"/>
      <c r="AD80" s="102"/>
      <c r="AE80" s="102"/>
      <c r="AF80" s="407"/>
      <c r="AG80" s="116"/>
      <c r="AH80" s="116"/>
      <c r="AI80" s="116"/>
      <c r="AJ80" s="116"/>
      <c r="AK80" s="116"/>
      <c r="AL80" s="116"/>
      <c r="AM80" s="116"/>
      <c r="AN80" s="116"/>
      <c r="AO80" s="116"/>
      <c r="AP80" s="116"/>
      <c r="AQ80" s="116"/>
      <c r="AR80" s="116"/>
      <c r="AS80" s="116"/>
      <c r="AT80" s="116"/>
      <c r="AU80" s="116"/>
      <c r="AV80" s="116"/>
      <c r="AW80" s="116"/>
      <c r="AX80" s="116"/>
      <c r="AY80" s="116"/>
      <c r="AZ80" s="116"/>
      <c r="BA80" s="211"/>
      <c r="BB80" s="102"/>
    </row>
    <row r="81" spans="1:54" s="200" customFormat="1" ht="14.25" customHeight="1">
      <c r="A81" s="102"/>
      <c r="B81" s="917"/>
      <c r="C81" s="917"/>
      <c r="D81" s="917"/>
      <c r="E81" s="917"/>
      <c r="F81" s="917"/>
      <c r="G81" s="917"/>
      <c r="H81" s="917"/>
      <c r="I81" s="917"/>
      <c r="J81" s="917"/>
      <c r="K81" s="917"/>
      <c r="L81" s="917"/>
      <c r="M81" s="917"/>
      <c r="N81" s="917"/>
      <c r="O81" s="917"/>
      <c r="P81" s="917"/>
      <c r="Q81" s="917"/>
      <c r="R81" s="917"/>
      <c r="S81" s="917"/>
      <c r="T81" s="917"/>
      <c r="U81" s="917"/>
      <c r="V81" s="917"/>
      <c r="W81" s="917"/>
      <c r="X81" s="917"/>
      <c r="Y81" s="917"/>
      <c r="Z81" s="102"/>
      <c r="AA81" s="102"/>
      <c r="AB81" s="102"/>
      <c r="AC81" s="102"/>
      <c r="AD81" s="102"/>
      <c r="AE81" s="102"/>
      <c r="AF81" s="407"/>
      <c r="AG81" s="403" t="s">
        <v>998</v>
      </c>
      <c r="AH81" s="116"/>
      <c r="AI81" s="406" t="s">
        <v>1027</v>
      </c>
      <c r="AJ81" s="116"/>
      <c r="AK81" s="116"/>
      <c r="AL81" s="116"/>
      <c r="AM81" s="116"/>
      <c r="AN81" s="116"/>
      <c r="AO81" s="116"/>
      <c r="AP81" s="116"/>
      <c r="AQ81" s="116"/>
      <c r="AR81" s="116"/>
      <c r="AS81" s="116"/>
      <c r="AT81" s="116"/>
      <c r="AU81" s="116"/>
      <c r="AV81" s="116"/>
      <c r="AW81" s="116"/>
      <c r="AX81" s="116"/>
      <c r="AY81" s="116"/>
      <c r="AZ81" s="116"/>
      <c r="BA81" s="211"/>
      <c r="BB81" s="102"/>
    </row>
    <row r="82" spans="1:54" s="200" customFormat="1" ht="14.25" customHeight="1">
      <c r="A82" s="102"/>
      <c r="B82" s="917"/>
      <c r="C82" s="917"/>
      <c r="D82" s="917"/>
      <c r="E82" s="917"/>
      <c r="F82" s="917"/>
      <c r="G82" s="917"/>
      <c r="H82" s="917"/>
      <c r="I82" s="917"/>
      <c r="J82" s="917"/>
      <c r="K82" s="917"/>
      <c r="L82" s="917"/>
      <c r="M82" s="917"/>
      <c r="N82" s="917"/>
      <c r="O82" s="917"/>
      <c r="P82" s="917"/>
      <c r="Q82" s="917"/>
      <c r="R82" s="917"/>
      <c r="S82" s="917"/>
      <c r="T82" s="917"/>
      <c r="U82" s="917"/>
      <c r="V82" s="917"/>
      <c r="W82" s="917"/>
      <c r="X82" s="917"/>
      <c r="Y82" s="917"/>
      <c r="Z82" s="102"/>
      <c r="AA82" s="102"/>
      <c r="AB82" s="102"/>
      <c r="AC82" s="102"/>
      <c r="AD82" s="102"/>
      <c r="AE82" s="102"/>
      <c r="AF82" s="409"/>
      <c r="AG82" s="214"/>
      <c r="AH82" s="214"/>
      <c r="AI82" s="214"/>
      <c r="AJ82" s="214"/>
      <c r="AK82" s="214"/>
      <c r="AL82" s="214"/>
      <c r="AM82" s="214"/>
      <c r="AN82" s="214"/>
      <c r="AO82" s="214"/>
      <c r="AP82" s="214"/>
      <c r="AQ82" s="214"/>
      <c r="AR82" s="214"/>
      <c r="AS82" s="214"/>
      <c r="AT82" s="214"/>
      <c r="AU82" s="214"/>
      <c r="AV82" s="214"/>
      <c r="AW82" s="214"/>
      <c r="AX82" s="214"/>
      <c r="AY82" s="214"/>
      <c r="AZ82" s="214"/>
      <c r="BA82" s="410"/>
      <c r="BB82" s="102"/>
    </row>
    <row r="83" spans="1:56" s="200" customFormat="1" ht="14.2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row>
    <row r="84" spans="1:54" s="200" customFormat="1" ht="14.25">
      <c r="A84" s="102"/>
      <c r="B84" s="102" t="s">
        <v>332</v>
      </c>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t="s">
        <v>1028</v>
      </c>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row>
    <row r="85" spans="1:54" s="200" customFormat="1" ht="14.25">
      <c r="A85" s="102"/>
      <c r="B85" s="102" t="s">
        <v>34</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t="s">
        <v>1029</v>
      </c>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row>
    <row r="86" spans="1:54" s="200" customFormat="1" ht="14.2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t="s">
        <v>1030</v>
      </c>
      <c r="AI86" s="102"/>
      <c r="AJ86" s="102"/>
      <c r="AK86" s="102"/>
      <c r="AL86" s="102"/>
      <c r="AM86" s="102"/>
      <c r="AN86" s="102"/>
      <c r="AO86" s="102"/>
      <c r="AP86" s="102"/>
      <c r="AQ86" s="102"/>
      <c r="AR86" s="102"/>
      <c r="AS86" s="102"/>
      <c r="AT86" s="102"/>
      <c r="AU86" s="102"/>
      <c r="AV86" s="102"/>
      <c r="AW86" s="102"/>
      <c r="AX86" s="102"/>
      <c r="AY86" s="102"/>
      <c r="AZ86" s="102"/>
      <c r="BA86" s="102"/>
      <c r="BB86" s="102"/>
    </row>
    <row r="87" spans="1:54" s="200" customFormat="1" ht="14.25">
      <c r="A87" s="102"/>
      <c r="B87" s="102"/>
      <c r="C87" s="405"/>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t="s">
        <v>1031</v>
      </c>
      <c r="AI87" s="102"/>
      <c r="AJ87" s="102"/>
      <c r="AK87" s="102"/>
      <c r="AL87" s="102"/>
      <c r="AM87" s="102"/>
      <c r="AN87" s="102"/>
      <c r="AO87" s="102"/>
      <c r="AP87" s="102"/>
      <c r="AQ87" s="102"/>
      <c r="AR87" s="102"/>
      <c r="AS87" s="102"/>
      <c r="AT87" s="102"/>
      <c r="AU87" s="102"/>
      <c r="AV87" s="102"/>
      <c r="AW87" s="102"/>
      <c r="AX87" s="102"/>
      <c r="AY87" s="102"/>
      <c r="AZ87" s="102"/>
      <c r="BA87" s="102"/>
      <c r="BB87" s="102"/>
    </row>
    <row r="88" spans="1:54" s="200" customFormat="1" ht="14.2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46" t="s">
        <v>1032</v>
      </c>
      <c r="AI88" s="102"/>
      <c r="AJ88" s="102"/>
      <c r="AK88" s="102"/>
      <c r="AL88" s="102"/>
      <c r="AM88" s="102"/>
      <c r="AN88" s="102"/>
      <c r="AO88" s="102"/>
      <c r="AP88" s="102"/>
      <c r="AQ88" s="102"/>
      <c r="AR88" s="102"/>
      <c r="AS88" s="102"/>
      <c r="AT88" s="102"/>
      <c r="AU88" s="102"/>
      <c r="AV88" s="102"/>
      <c r="AW88" s="102"/>
      <c r="AX88" s="102"/>
      <c r="AY88" s="102"/>
      <c r="AZ88" s="102"/>
      <c r="BA88" s="102"/>
      <c r="BB88" s="102"/>
    </row>
    <row r="89" spans="1:54" ht="14.25">
      <c r="A89" s="5"/>
      <c r="B89" s="46"/>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46"/>
      <c r="AJ89" s="46"/>
      <c r="AK89" s="46"/>
      <c r="AL89" s="46"/>
      <c r="AM89" s="46"/>
      <c r="AN89" s="46"/>
      <c r="AO89" s="46"/>
      <c r="AP89" s="46"/>
      <c r="AQ89" s="46"/>
      <c r="AR89" s="46"/>
      <c r="AS89" s="46"/>
      <c r="AT89" s="46"/>
      <c r="AU89" s="46"/>
      <c r="AV89" s="46"/>
      <c r="AW89" s="46"/>
      <c r="AX89" s="46"/>
      <c r="AY89" s="46"/>
      <c r="AZ89" s="46"/>
      <c r="BA89" s="5"/>
      <c r="BB89" s="5"/>
    </row>
    <row r="90" spans="1:54"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row>
    <row r="92" spans="1:54"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row>
  </sheetData>
  <sheetProtection selectLockedCells="1"/>
  <mergeCells count="54">
    <mergeCell ref="O49:Y53"/>
    <mergeCell ref="B25:N29"/>
    <mergeCell ref="O25:Y29"/>
    <mergeCell ref="AX41:AZ41"/>
    <mergeCell ref="AX42:AZ42"/>
    <mergeCell ref="AJ43:AL43"/>
    <mergeCell ref="AN43:AP43"/>
    <mergeCell ref="AT43:AV43"/>
    <mergeCell ref="AX43:AZ43"/>
    <mergeCell ref="AJ42:AL42"/>
    <mergeCell ref="AN42:AP42"/>
    <mergeCell ref="B2:BA5"/>
    <mergeCell ref="AF13:BA13"/>
    <mergeCell ref="AQ6:AR6"/>
    <mergeCell ref="O13:Y13"/>
    <mergeCell ref="AN32:AQ32"/>
    <mergeCell ref="B11:G11"/>
    <mergeCell ref="B8:BA9"/>
    <mergeCell ref="B13:N13"/>
    <mergeCell ref="B14:N24"/>
    <mergeCell ref="Z13:AE13"/>
    <mergeCell ref="O14:Y24"/>
    <mergeCell ref="AJ19:AZ20"/>
    <mergeCell ref="H11:AB11"/>
    <mergeCell ref="AC11:AI11"/>
    <mergeCell ref="AM11:AO11"/>
    <mergeCell ref="AS11:AV11"/>
    <mergeCell ref="B54:N58"/>
    <mergeCell ref="O54:Y58"/>
    <mergeCell ref="AN35:AQ35"/>
    <mergeCell ref="AP50:AT50"/>
    <mergeCell ref="AJ41:AL41"/>
    <mergeCell ref="AN41:AP41"/>
    <mergeCell ref="AT41:AV41"/>
    <mergeCell ref="AT42:AV42"/>
    <mergeCell ref="AS37:AV37"/>
    <mergeCell ref="B30:N38"/>
    <mergeCell ref="O30:Y38"/>
    <mergeCell ref="AJ44:AL44"/>
    <mergeCell ref="AN44:AP44"/>
    <mergeCell ref="B39:N48"/>
    <mergeCell ref="O39:Y48"/>
    <mergeCell ref="B49:N53"/>
    <mergeCell ref="B60:V60"/>
    <mergeCell ref="B62:N62"/>
    <mergeCell ref="O62:Y62"/>
    <mergeCell ref="Z62:AE62"/>
    <mergeCell ref="AF62:BA62"/>
    <mergeCell ref="B63:N72"/>
    <mergeCell ref="O63:Y72"/>
    <mergeCell ref="B73:N77"/>
    <mergeCell ref="O73:Y77"/>
    <mergeCell ref="B78:N82"/>
    <mergeCell ref="O78:Y82"/>
  </mergeCells>
  <conditionalFormatting sqref="AF14:BA16">
    <cfRule type="expression" priority="4" dxfId="1">
      <formula>$AQ$11="■"</formula>
    </cfRule>
  </conditionalFormatting>
  <conditionalFormatting sqref="B49 O49">
    <cfRule type="expression" priority="3" dxfId="1">
      <formula>$AQ$11="■"</formula>
    </cfRule>
  </conditionalFormatting>
  <conditionalFormatting sqref="AF49:BA51">
    <cfRule type="expression" priority="2" dxfId="1">
      <formula>$AQ$11="■"</formula>
    </cfRule>
  </conditionalFormatting>
  <conditionalFormatting sqref="AF52:BA53">
    <cfRule type="expression" priority="1" dxfId="1">
      <formula>'別紙④-1'!$AQ$10="■"</formula>
    </cfRule>
  </conditionalFormatting>
  <dataValidations count="6">
    <dataValidation type="list" allowBlank="1" showInputMessage="1" showErrorMessage="1" sqref="AG34 AG40 AG21:AG23 AG17 AG26 AG15 AG31 AG50 AG57 AG55 AK11 AQ11 AG76 KC79:KC81 TY79:TY81 ADU79:ADU81 ANQ79:ANQ81 AXM79:AXM81 BHI79:BHI81 BRE79:BRE81 CBA79:CBA81 CKW79:CKW81 CUS79:CUS81 DEO79:DEO81 DOK79:DOK81 DYG79:DYG81 EIC79:EIC81 ERY79:ERY81 FBU79:FBU81 FLQ79:FLQ81 FVM79:FVM81 GFI79:GFI81 GPE79:GPE81 GZA79:GZA81 HIW79:HIW81 HSS79:HSS81 ICO79:ICO81 IMK79:IMK81 IWG79:IWG81 JGC79:JGC81 JPY79:JPY81 JZU79:JZU81 KJQ79:KJQ81 KTM79:KTM81 LDI79:LDI81 LNE79:LNE81 LXA79:LXA81 MGW79:MGW81 MQS79:MQS81 NAO79:NAO81 NKK79:NKK81 NUG79:NUG81 OEC79:OEC81 ONY79:ONY81 OXU79:OXU81 PHQ79:PHQ81 PRM79:PRM81 QBI79:QBI81 QLE79:QLE81 QVA79:QVA81 REW79:REW81 ROS79:ROS81 RYO79:RYO81 SIK79:SIK81 SSG79:SSG81 TCC79:TCC81 TLY79:TLY81 TVU79:TVU81 UFQ79:UFQ81 UPM79:UPM81 UZI79:UZI81 VJE79:VJE81 VTA79:VTA81 WCW79:WCW81 WMS79:WMS81 WWO79:WWO81 AG71 KC74:KC76 TY74:TY76 ADU74:ADU76 ANQ74:ANQ76 AXM74:AXM76 BHI74:BHI76 BRE74:BRE76 CBA74:CBA76 CKW74:CKW76 CUS74:CUS76 DEO74:DEO76 DOK74:DOK76 DYG74:DYG76 EIC74:EIC76 ERY74:ERY76 FBU74:FBU76 FLQ74:FLQ76 FVM74:FVM76 GFI74:GFI76 GPE74:GPE76 GZA74:GZA76 HIW74:HIW76 HSS74:HSS76">
      <formula1>"□,■"</formula1>
    </dataValidation>
    <dataValidation type="list" allowBlank="1" showInputMessage="1" showErrorMessage="1" sqref="ICO74:ICO76 IMK74:IMK76 IWG74:IWG76 JGC74:JGC76 JPY74:JPY76 JZU74:JZU76 KJQ74:KJQ76 KTM74:KTM76 LDI74:LDI76 LNE74:LNE76 LXA74:LXA76 MGW74:MGW76 MQS74:MQS76 NAO74:NAO76 NKK74:NKK76 NUG74:NUG76 OEC74:OEC76 ONY74:ONY76 OXU74:OXU76 PHQ74:PHQ76 PRM74:PRM76 QBI74:QBI76 QLE74:QLE76 QVA74:QVA76 REW74:REW76 ROS74:ROS76 RYO74:RYO76 SIK74:SIK76 SSG74:SSG76 TCC74:TCC76 TLY74:TLY76 TVU74:TVU76 UFQ74:UFQ76 UPM74:UPM76 UZI74:UZI76 VJE74:VJE76 VTA74:VTA76 WCW74:WCW76 WMS74:WMS76 WWO74:WWO76 AG64 KC64 TY64 ADU64 ANQ64 AXM64 BHI64 BRE64 CBA64 CKW64 CUS64 DEO64 DOK64 DYG64 EIC64 ERY64 FBU64 FLQ64 FVM64 GFI64 GPE64 GZA64 HIW64 HSS64 ICO64 IMK64 IWG64 JGC64 JPY64 JZU64 KJQ64 KTM64 LDI64 LNE64 LXA64 MGW64 MQS64 NAO64 NKK64 NUG64 OEC64 ONY64 OXU64 PHQ64 PRM64 QBI64 QLE64 QVA64 REW64 ROS64 RYO64 SIK64 SSG64 TCC64 TLY64 TVU64 UFQ64 UPM64 UZI64 VJE64">
      <formula1>"□,■"</formula1>
    </dataValidation>
    <dataValidation type="list" allowBlank="1" showInputMessage="1" showErrorMessage="1" sqref="VTA64 WCW64 WMS64 WWO64 WWO69:WWO71 KC69:KC71 TY69:TY71 ADU69:ADU71 ANQ69:ANQ71 AXM69:AXM71 BHI69:BHI71 BRE69:BRE71 CBA69:CBA71 CKW69:CKW71 CUS69:CUS71 DEO69:DEO71 DOK69:DOK71 DYG69:DYG71 EIC69:EIC71 ERY69:ERY71 FBU69:FBU71 FLQ69:FLQ71 FVM69:FVM71 GFI69:GFI71 GPE69:GPE71 GZA69:GZA71 HIW69:HIW71 HSS69:HSS71 ICO69:ICO71 IMK69:IMK71 IWG69:IWG71 JGC69:JGC71 JPY69:JPY71 JZU69:JZU71 KJQ69:KJQ71 KTM69:KTM71 LDI69:LDI71 LNE69:LNE71 LXA69:LXA71 MGW69:MGW71 MQS69:MQS71 NAO69:NAO71 NKK69:NKK71 NUG69:NUG71 OEC69:OEC71 ONY69:ONY71 OXU69:OXU71 PHQ69:PHQ71 PRM69:PRM71 QBI69:QBI71 QLE69:QLE71 QVA69:QVA71 REW69:REW71 ROS69:ROS71 RYO69:RYO71 SIK69:SIK71 SSG69:SSG71 TCC69:TCC71 TLY69:TLY71 TVU69:TVU71 UFQ69:UFQ71 UPM69:UPM71 UZI69:UZI71 VJE69:VJE71 VTA69:VTA71 WCW69:WCW71 WMS69:WMS71 AG69 AG74 AG81 AG79 AG28 AG37 AG47 AG52">
      <formula1>"□,■"</formula1>
    </dataValidation>
    <dataValidation allowBlank="1" showInputMessage="1" showErrorMessage="1" imeMode="disabled" sqref="AN35:AQ35 AN32:AQ32 AS37:AV37 AP50:AT52"/>
    <dataValidation type="time" allowBlank="1" showInputMessage="1" showErrorMessage="1" sqref="AN41:AP44 AT41:AV43 AX41:AZ43 AJ41:AL44">
      <formula1>0</formula1>
      <formula2>0.999305555555556</formula2>
    </dataValidation>
    <dataValidation type="custom" allowBlank="1" showErrorMessage="1" errorTitle="入力エラー" error="0～9の数字+a～f を使用してください_x000a_26文字記入してください" imeMode="disabled" sqref="AJ19:AZ20">
      <formula1>AND(COUNT(INDEX(FIND(MID(UPPER(AJ19)&amp;REPT("*",26),ROW($1:$32),1),"0123456789abcdef"),))=LEN(AJ19),LENB(AJ19)&lt;27)</formula1>
    </dataValidation>
  </dataValidations>
  <pageMargins left="0.25" right="0.25" top="0.75" bottom="0.75" header="0.3" footer="0.3"/>
  <pageSetup orientation="portrait" paperSize="9" scale="64" r:id="rId2"/>
  <headerFooter>
    <oddFooter>&amp;RNDA対象資料:パ３-2019-170-SYS000556(S)</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1">
    <pageSetUpPr fitToPage="1"/>
  </sheetPr>
  <dimension ref="A1:AZ38"/>
  <sheetViews>
    <sheetView view="pageBreakPreview" zoomScaleNormal="70" zoomScaleSheetLayoutView="100" workbookViewId="0" topLeftCell="A1">
      <selection pane="topLeft" activeCell="D10" sqref="D10:AW11"/>
    </sheetView>
  </sheetViews>
  <sheetFormatPr defaultColWidth="2.505" defaultRowHeight="13.5"/>
  <cols>
    <col min="1" max="16384" width="2.5" style="83"/>
  </cols>
  <sheetData>
    <row r="1" spans="1:52" s="86" customFormat="1" ht="12.7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52" s="86" customFormat="1" ht="12.75" customHeight="1">
      <c r="A2" s="85"/>
      <c r="B2" s="960" t="s">
        <v>336</v>
      </c>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c r="AZ2" s="85"/>
    </row>
    <row r="3" spans="1:52" s="86" customFormat="1" ht="12.75" customHeight="1">
      <c r="A3" s="85"/>
      <c r="B3" s="961"/>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85"/>
    </row>
    <row r="4" spans="1:52" s="86" customFormat="1" ht="12.75" customHeight="1">
      <c r="A4" s="85"/>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85"/>
    </row>
    <row r="5" spans="1:52" s="86" customFormat="1" ht="12.75" customHeight="1">
      <c r="A5" s="85"/>
      <c r="B5" s="961"/>
      <c r="C5" s="961"/>
      <c r="D5" s="961"/>
      <c r="E5" s="961"/>
      <c r="F5" s="961"/>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1"/>
      <c r="AI5" s="961"/>
      <c r="AJ5" s="961"/>
      <c r="AK5" s="961"/>
      <c r="AL5" s="961"/>
      <c r="AM5" s="961"/>
      <c r="AN5" s="961"/>
      <c r="AO5" s="961"/>
      <c r="AP5" s="961"/>
      <c r="AQ5" s="961"/>
      <c r="AR5" s="961"/>
      <c r="AS5" s="961"/>
      <c r="AT5" s="961"/>
      <c r="AU5" s="961"/>
      <c r="AV5" s="961"/>
      <c r="AW5" s="961"/>
      <c r="AX5" s="961"/>
      <c r="AY5" s="961"/>
      <c r="AZ5" s="85"/>
    </row>
    <row r="6" spans="1:52" s="86" customFormat="1" ht="11.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7"/>
      <c r="AK6" s="85"/>
      <c r="AL6" s="88"/>
      <c r="AM6" s="88"/>
      <c r="AN6" s="88"/>
      <c r="AO6" s="88"/>
      <c r="AP6" s="85"/>
      <c r="AQ6" s="85"/>
      <c r="AR6" s="226" t="str">
        <f>設定変更依頼書!AR8</f>
        <v>Ver.2.9(2022.9.30～）</v>
      </c>
      <c r="AS6" s="88"/>
      <c r="AT6" s="88"/>
      <c r="AU6" s="88"/>
      <c r="AV6" s="88"/>
      <c r="AW6" s="88"/>
      <c r="AX6" s="88"/>
      <c r="AY6" s="88"/>
      <c r="AZ6" s="88"/>
    </row>
    <row r="7" spans="1:52" s="86" customFormat="1" ht="11.25">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7"/>
      <c r="AK7" s="85"/>
      <c r="AL7" s="88"/>
      <c r="AM7" s="88"/>
      <c r="AN7" s="88"/>
      <c r="AO7" s="88"/>
      <c r="AP7" s="85"/>
      <c r="AQ7" s="85"/>
      <c r="AR7" s="226"/>
      <c r="AS7" s="88"/>
      <c r="AT7" s="88"/>
      <c r="AU7" s="88"/>
      <c r="AV7" s="88"/>
      <c r="AW7" s="88"/>
      <c r="AX7" s="88"/>
      <c r="AY7" s="88"/>
      <c r="AZ7" s="88"/>
    </row>
    <row r="8" spans="1:52" s="90" customFormat="1" ht="28.5" customHeight="1">
      <c r="A8" s="84"/>
      <c r="B8" s="89"/>
      <c r="C8" s="962" t="s">
        <v>303</v>
      </c>
      <c r="D8" s="962"/>
      <c r="E8" s="962"/>
      <c r="F8" s="962"/>
      <c r="G8" s="962"/>
      <c r="H8" s="963"/>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89"/>
      <c r="AZ8" s="84"/>
    </row>
    <row r="9" spans="1:52" s="90" customFormat="1" ht="14.25">
      <c r="A9" s="84"/>
      <c r="B9" s="89"/>
      <c r="C9" s="91"/>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4"/>
    </row>
    <row r="10" spans="1:52" s="90" customFormat="1" ht="20.1" customHeight="1">
      <c r="A10" s="84"/>
      <c r="B10" s="89"/>
      <c r="C10" s="91"/>
      <c r="D10" s="959" t="s">
        <v>647</v>
      </c>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59"/>
      <c r="AL10" s="959"/>
      <c r="AM10" s="959"/>
      <c r="AN10" s="959"/>
      <c r="AO10" s="959"/>
      <c r="AP10" s="959"/>
      <c r="AQ10" s="959"/>
      <c r="AR10" s="959"/>
      <c r="AS10" s="959"/>
      <c r="AT10" s="959"/>
      <c r="AU10" s="959"/>
      <c r="AV10" s="959"/>
      <c r="AW10" s="959"/>
      <c r="AX10" s="89"/>
      <c r="AY10" s="89"/>
      <c r="AZ10" s="84"/>
    </row>
    <row r="11" spans="1:52" ht="20.1" customHeight="1">
      <c r="A11" s="82"/>
      <c r="B11" s="92"/>
      <c r="C11" s="91"/>
      <c r="D11" s="959"/>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c r="AP11" s="959"/>
      <c r="AQ11" s="959"/>
      <c r="AR11" s="959"/>
      <c r="AS11" s="959"/>
      <c r="AT11" s="959"/>
      <c r="AU11" s="959"/>
      <c r="AV11" s="959"/>
      <c r="AW11" s="959"/>
      <c r="AX11" s="92"/>
      <c r="AY11" s="92"/>
      <c r="AZ11" s="82"/>
    </row>
    <row r="12" spans="1:52" ht="7.5" customHeight="1">
      <c r="A12" s="82"/>
      <c r="B12" s="92"/>
      <c r="C12" s="91"/>
      <c r="D12" s="89"/>
      <c r="E12" s="89"/>
      <c r="F12" s="89"/>
      <c r="G12" s="89"/>
      <c r="H12" s="89"/>
      <c r="I12" s="89"/>
      <c r="J12" s="89"/>
      <c r="K12" s="89"/>
      <c r="L12" s="89"/>
      <c r="M12" s="91"/>
      <c r="N12" s="89"/>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82"/>
    </row>
    <row r="13" spans="1:52" ht="24.75" customHeight="1">
      <c r="A13" s="82"/>
      <c r="B13" s="82"/>
      <c r="C13" s="82"/>
      <c r="D13" s="82"/>
      <c r="E13" s="82"/>
      <c r="F13" s="82"/>
      <c r="G13" s="82"/>
      <c r="H13" s="82"/>
      <c r="I13" s="82"/>
      <c r="J13" s="82"/>
      <c r="K13" s="82"/>
      <c r="L13" s="82"/>
      <c r="M13" s="82"/>
      <c r="N13" s="82"/>
      <c r="O13" s="82"/>
      <c r="P13" s="847" t="s">
        <v>428</v>
      </c>
      <c r="Q13" s="848"/>
      <c r="R13" s="848"/>
      <c r="S13" s="848"/>
      <c r="T13" s="848"/>
      <c r="U13" s="848"/>
      <c r="V13" s="848"/>
      <c r="W13" s="848"/>
      <c r="X13" s="848"/>
      <c r="Y13" s="848"/>
      <c r="Z13" s="848"/>
      <c r="AA13" s="848"/>
      <c r="AB13" s="848"/>
      <c r="AC13" s="848"/>
      <c r="AD13" s="848"/>
      <c r="AE13" s="848"/>
      <c r="AF13" s="848"/>
      <c r="AG13" s="848"/>
      <c r="AH13" s="848"/>
      <c r="AI13" s="848"/>
      <c r="AJ13" s="848"/>
      <c r="AK13" s="849" t="s">
        <v>429</v>
      </c>
      <c r="AL13" s="848"/>
      <c r="AM13" s="848"/>
      <c r="AN13" s="848"/>
      <c r="AO13" s="848"/>
      <c r="AP13" s="848"/>
      <c r="AQ13" s="850"/>
      <c r="AR13" s="82"/>
      <c r="AS13" s="82"/>
      <c r="AT13" s="82"/>
      <c r="AU13" s="82"/>
      <c r="AV13" s="82"/>
      <c r="AW13" s="82"/>
      <c r="AX13" s="82"/>
      <c r="AY13" s="82"/>
      <c r="AZ13" s="82"/>
    </row>
    <row r="14" spans="1:52" ht="24.75" customHeight="1">
      <c r="A14" s="82"/>
      <c r="B14" s="82"/>
      <c r="C14" s="82"/>
      <c r="D14" s="82"/>
      <c r="E14" s="82"/>
      <c r="F14" s="82"/>
      <c r="G14" s="82"/>
      <c r="H14" s="82"/>
      <c r="I14" s="82"/>
      <c r="J14" s="82"/>
      <c r="K14" s="82"/>
      <c r="L14" s="82"/>
      <c r="M14" s="82"/>
      <c r="N14" s="82"/>
      <c r="O14" s="82"/>
      <c r="P14" s="837" t="s">
        <v>432</v>
      </c>
      <c r="Q14" s="838"/>
      <c r="R14" s="838"/>
      <c r="S14" s="838"/>
      <c r="T14" s="838"/>
      <c r="U14" s="838"/>
      <c r="V14" s="838"/>
      <c r="W14" s="838"/>
      <c r="X14" s="838"/>
      <c r="Y14" s="838"/>
      <c r="Z14" s="838"/>
      <c r="AA14" s="838"/>
      <c r="AB14" s="838"/>
      <c r="AC14" s="838"/>
      <c r="AD14" s="838"/>
      <c r="AE14" s="838"/>
      <c r="AF14" s="838"/>
      <c r="AG14" s="838"/>
      <c r="AH14" s="838"/>
      <c r="AI14" s="838"/>
      <c r="AJ14" s="838"/>
      <c r="AK14" s="839" t="s">
        <v>433</v>
      </c>
      <c r="AL14" s="840"/>
      <c r="AM14" s="840"/>
      <c r="AN14" s="840"/>
      <c r="AO14" s="840"/>
      <c r="AP14" s="840"/>
      <c r="AQ14" s="841"/>
      <c r="AR14" s="82"/>
      <c r="AS14" s="82"/>
      <c r="AT14" s="82"/>
      <c r="AU14" s="82"/>
      <c r="AV14" s="82"/>
      <c r="AW14" s="82"/>
      <c r="AX14" s="82"/>
      <c r="AY14" s="82"/>
      <c r="AZ14" s="82"/>
    </row>
    <row r="15" spans="1:52" ht="24.75" customHeight="1">
      <c r="A15" s="82"/>
      <c r="B15" s="82"/>
      <c r="C15" s="82"/>
      <c r="D15" s="82"/>
      <c r="E15" s="82"/>
      <c r="F15" s="82"/>
      <c r="G15" s="82"/>
      <c r="H15" s="82"/>
      <c r="I15" s="82"/>
      <c r="J15" s="82"/>
      <c r="K15" s="82"/>
      <c r="L15" s="82"/>
      <c r="M15" s="82"/>
      <c r="N15" s="82"/>
      <c r="O15" s="82"/>
      <c r="P15" s="830"/>
      <c r="Q15" s="831"/>
      <c r="R15" s="831"/>
      <c r="S15" s="831"/>
      <c r="T15" s="831"/>
      <c r="U15" s="831"/>
      <c r="V15" s="831"/>
      <c r="W15" s="831"/>
      <c r="X15" s="831"/>
      <c r="Y15" s="831"/>
      <c r="Z15" s="831"/>
      <c r="AA15" s="831"/>
      <c r="AB15" s="831"/>
      <c r="AC15" s="831"/>
      <c r="AD15" s="831"/>
      <c r="AE15" s="831"/>
      <c r="AF15" s="831"/>
      <c r="AG15" s="831"/>
      <c r="AH15" s="831"/>
      <c r="AI15" s="831"/>
      <c r="AJ15" s="831"/>
      <c r="AK15" s="832" t="s">
        <v>437</v>
      </c>
      <c r="AL15" s="833"/>
      <c r="AM15" s="833"/>
      <c r="AN15" s="833"/>
      <c r="AO15" s="833"/>
      <c r="AP15" s="833"/>
      <c r="AQ15" s="834"/>
      <c r="AR15" s="82"/>
      <c r="AS15" s="82"/>
      <c r="AT15" s="82"/>
      <c r="AU15" s="82"/>
      <c r="AV15" s="82"/>
      <c r="AW15" s="82"/>
      <c r="AX15" s="82"/>
      <c r="AY15" s="82"/>
      <c r="AZ15" s="82"/>
    </row>
    <row r="16" spans="1:52" ht="24.75" customHeight="1">
      <c r="A16" s="82"/>
      <c r="B16" s="82"/>
      <c r="C16" s="82"/>
      <c r="D16" s="82"/>
      <c r="E16" s="82"/>
      <c r="F16" s="82"/>
      <c r="G16" s="82"/>
      <c r="H16" s="82"/>
      <c r="I16" s="82"/>
      <c r="J16" s="82"/>
      <c r="K16" s="82"/>
      <c r="L16" s="82"/>
      <c r="M16" s="82"/>
      <c r="N16" s="82"/>
      <c r="O16" s="82"/>
      <c r="P16" s="830"/>
      <c r="Q16" s="831"/>
      <c r="R16" s="831"/>
      <c r="S16" s="831"/>
      <c r="T16" s="831"/>
      <c r="U16" s="831"/>
      <c r="V16" s="831"/>
      <c r="W16" s="831"/>
      <c r="X16" s="831"/>
      <c r="Y16" s="831"/>
      <c r="Z16" s="831"/>
      <c r="AA16" s="831"/>
      <c r="AB16" s="831"/>
      <c r="AC16" s="831"/>
      <c r="AD16" s="831"/>
      <c r="AE16" s="831"/>
      <c r="AF16" s="831"/>
      <c r="AG16" s="831"/>
      <c r="AH16" s="831"/>
      <c r="AI16" s="831"/>
      <c r="AJ16" s="831"/>
      <c r="AK16" s="832" t="s">
        <v>437</v>
      </c>
      <c r="AL16" s="833"/>
      <c r="AM16" s="833"/>
      <c r="AN16" s="833"/>
      <c r="AO16" s="833"/>
      <c r="AP16" s="833"/>
      <c r="AQ16" s="834"/>
      <c r="AR16" s="82"/>
      <c r="AS16" s="82"/>
      <c r="AT16" s="82"/>
      <c r="AU16" s="82"/>
      <c r="AV16" s="82"/>
      <c r="AW16" s="82"/>
      <c r="AX16" s="82"/>
      <c r="AY16" s="82"/>
      <c r="AZ16" s="82"/>
    </row>
    <row r="17" spans="1:52" ht="24.75" customHeight="1">
      <c r="A17" s="82"/>
      <c r="B17" s="82"/>
      <c r="C17" s="82"/>
      <c r="D17" s="82"/>
      <c r="E17" s="82"/>
      <c r="F17" s="82"/>
      <c r="G17" s="82"/>
      <c r="H17" s="82"/>
      <c r="I17" s="82"/>
      <c r="J17" s="82"/>
      <c r="K17" s="82"/>
      <c r="L17" s="82"/>
      <c r="M17" s="82"/>
      <c r="N17" s="82"/>
      <c r="O17" s="82"/>
      <c r="P17" s="830"/>
      <c r="Q17" s="831"/>
      <c r="R17" s="831"/>
      <c r="S17" s="831"/>
      <c r="T17" s="831"/>
      <c r="U17" s="831"/>
      <c r="V17" s="831"/>
      <c r="W17" s="831"/>
      <c r="X17" s="831"/>
      <c r="Y17" s="831"/>
      <c r="Z17" s="831"/>
      <c r="AA17" s="831"/>
      <c r="AB17" s="831"/>
      <c r="AC17" s="831"/>
      <c r="AD17" s="831"/>
      <c r="AE17" s="831"/>
      <c r="AF17" s="831"/>
      <c r="AG17" s="831"/>
      <c r="AH17" s="831"/>
      <c r="AI17" s="831"/>
      <c r="AJ17" s="831"/>
      <c r="AK17" s="832" t="s">
        <v>437</v>
      </c>
      <c r="AL17" s="833"/>
      <c r="AM17" s="833"/>
      <c r="AN17" s="833"/>
      <c r="AO17" s="833"/>
      <c r="AP17" s="833"/>
      <c r="AQ17" s="834"/>
      <c r="AR17" s="82"/>
      <c r="AS17" s="82"/>
      <c r="AT17" s="82"/>
      <c r="AU17" s="82"/>
      <c r="AV17" s="82"/>
      <c r="AW17" s="82"/>
      <c r="AX17" s="82"/>
      <c r="AY17" s="82"/>
      <c r="AZ17" s="82"/>
    </row>
    <row r="18" spans="1:52" ht="24.75" customHeight="1">
      <c r="A18" s="82"/>
      <c r="B18" s="82"/>
      <c r="C18" s="82"/>
      <c r="D18" s="82"/>
      <c r="E18" s="82"/>
      <c r="F18" s="82"/>
      <c r="G18" s="82"/>
      <c r="H18" s="82"/>
      <c r="I18" s="82"/>
      <c r="J18" s="82"/>
      <c r="K18" s="82"/>
      <c r="L18" s="82"/>
      <c r="M18" s="82"/>
      <c r="N18" s="82"/>
      <c r="O18" s="82"/>
      <c r="P18" s="830"/>
      <c r="Q18" s="831"/>
      <c r="R18" s="831"/>
      <c r="S18" s="831"/>
      <c r="T18" s="831"/>
      <c r="U18" s="831"/>
      <c r="V18" s="831"/>
      <c r="W18" s="831"/>
      <c r="X18" s="831"/>
      <c r="Y18" s="831"/>
      <c r="Z18" s="831"/>
      <c r="AA18" s="831"/>
      <c r="AB18" s="831"/>
      <c r="AC18" s="831"/>
      <c r="AD18" s="831"/>
      <c r="AE18" s="831"/>
      <c r="AF18" s="831"/>
      <c r="AG18" s="831"/>
      <c r="AH18" s="831"/>
      <c r="AI18" s="831"/>
      <c r="AJ18" s="831"/>
      <c r="AK18" s="832" t="s">
        <v>437</v>
      </c>
      <c r="AL18" s="833"/>
      <c r="AM18" s="833"/>
      <c r="AN18" s="833"/>
      <c r="AO18" s="833"/>
      <c r="AP18" s="833"/>
      <c r="AQ18" s="834"/>
      <c r="AR18" s="82"/>
      <c r="AS18" s="82"/>
      <c r="AT18" s="82"/>
      <c r="AU18" s="82"/>
      <c r="AV18" s="82"/>
      <c r="AW18" s="82"/>
      <c r="AX18" s="82"/>
      <c r="AY18" s="82"/>
      <c r="AZ18" s="82"/>
    </row>
    <row r="19" spans="1:52" ht="24.75" customHeight="1">
      <c r="A19" s="82"/>
      <c r="B19" s="82"/>
      <c r="C19" s="82"/>
      <c r="D19" s="82"/>
      <c r="E19" s="82"/>
      <c r="F19" s="82"/>
      <c r="G19" s="82"/>
      <c r="H19" s="82"/>
      <c r="I19" s="82"/>
      <c r="J19" s="82"/>
      <c r="K19" s="82"/>
      <c r="L19" s="82"/>
      <c r="M19" s="82"/>
      <c r="N19" s="82"/>
      <c r="O19" s="82"/>
      <c r="P19" s="830"/>
      <c r="Q19" s="831"/>
      <c r="R19" s="831"/>
      <c r="S19" s="831"/>
      <c r="T19" s="831"/>
      <c r="U19" s="831"/>
      <c r="V19" s="831"/>
      <c r="W19" s="831"/>
      <c r="X19" s="831"/>
      <c r="Y19" s="831"/>
      <c r="Z19" s="831"/>
      <c r="AA19" s="831"/>
      <c r="AB19" s="831"/>
      <c r="AC19" s="831"/>
      <c r="AD19" s="831"/>
      <c r="AE19" s="831"/>
      <c r="AF19" s="831"/>
      <c r="AG19" s="831"/>
      <c r="AH19" s="831"/>
      <c r="AI19" s="831"/>
      <c r="AJ19" s="831"/>
      <c r="AK19" s="832" t="s">
        <v>437</v>
      </c>
      <c r="AL19" s="833"/>
      <c r="AM19" s="833"/>
      <c r="AN19" s="833"/>
      <c r="AO19" s="833"/>
      <c r="AP19" s="833"/>
      <c r="AQ19" s="834"/>
      <c r="AR19" s="82"/>
      <c r="AS19" s="82"/>
      <c r="AT19" s="82"/>
      <c r="AU19" s="82"/>
      <c r="AV19" s="82"/>
      <c r="AW19" s="82"/>
      <c r="AX19" s="82"/>
      <c r="AY19" s="82"/>
      <c r="AZ19" s="82"/>
    </row>
    <row r="20" spans="1:52" ht="24.75" customHeight="1">
      <c r="A20" s="82"/>
      <c r="B20" s="82"/>
      <c r="C20" s="82"/>
      <c r="D20" s="82"/>
      <c r="E20" s="82"/>
      <c r="F20" s="82"/>
      <c r="G20" s="82"/>
      <c r="H20" s="82"/>
      <c r="I20" s="82"/>
      <c r="J20" s="82"/>
      <c r="K20" s="82"/>
      <c r="L20" s="82"/>
      <c r="M20" s="82"/>
      <c r="N20" s="82"/>
      <c r="O20" s="82"/>
      <c r="P20" s="830"/>
      <c r="Q20" s="831"/>
      <c r="R20" s="831"/>
      <c r="S20" s="831"/>
      <c r="T20" s="831"/>
      <c r="U20" s="831"/>
      <c r="V20" s="831"/>
      <c r="W20" s="831"/>
      <c r="X20" s="831"/>
      <c r="Y20" s="831"/>
      <c r="Z20" s="831"/>
      <c r="AA20" s="831"/>
      <c r="AB20" s="831"/>
      <c r="AC20" s="831"/>
      <c r="AD20" s="831"/>
      <c r="AE20" s="831"/>
      <c r="AF20" s="831"/>
      <c r="AG20" s="831"/>
      <c r="AH20" s="831"/>
      <c r="AI20" s="831"/>
      <c r="AJ20" s="831"/>
      <c r="AK20" s="832" t="s">
        <v>437</v>
      </c>
      <c r="AL20" s="833"/>
      <c r="AM20" s="833"/>
      <c r="AN20" s="833"/>
      <c r="AO20" s="833"/>
      <c r="AP20" s="833"/>
      <c r="AQ20" s="834"/>
      <c r="AR20" s="82"/>
      <c r="AS20" s="82"/>
      <c r="AT20" s="82"/>
      <c r="AU20" s="82"/>
      <c r="AV20" s="82"/>
      <c r="AW20" s="82"/>
      <c r="AX20" s="82"/>
      <c r="AY20" s="82"/>
      <c r="AZ20" s="82"/>
    </row>
    <row r="21" spans="1:52" ht="24.75" customHeight="1">
      <c r="A21" s="82"/>
      <c r="B21" s="82"/>
      <c r="C21" s="82"/>
      <c r="D21" s="82"/>
      <c r="E21" s="82"/>
      <c r="F21" s="82"/>
      <c r="G21" s="82"/>
      <c r="H21" s="82"/>
      <c r="I21" s="82"/>
      <c r="J21" s="82"/>
      <c r="K21" s="82"/>
      <c r="L21" s="82"/>
      <c r="M21" s="82"/>
      <c r="N21" s="82"/>
      <c r="O21" s="82"/>
      <c r="P21" s="830"/>
      <c r="Q21" s="831"/>
      <c r="R21" s="831"/>
      <c r="S21" s="831"/>
      <c r="T21" s="831"/>
      <c r="U21" s="831"/>
      <c r="V21" s="831"/>
      <c r="W21" s="831"/>
      <c r="X21" s="831"/>
      <c r="Y21" s="831"/>
      <c r="Z21" s="831"/>
      <c r="AA21" s="831"/>
      <c r="AB21" s="831"/>
      <c r="AC21" s="831"/>
      <c r="AD21" s="831"/>
      <c r="AE21" s="831"/>
      <c r="AF21" s="831"/>
      <c r="AG21" s="831"/>
      <c r="AH21" s="831"/>
      <c r="AI21" s="831"/>
      <c r="AJ21" s="831"/>
      <c r="AK21" s="832" t="s">
        <v>437</v>
      </c>
      <c r="AL21" s="833"/>
      <c r="AM21" s="833"/>
      <c r="AN21" s="833"/>
      <c r="AO21" s="833"/>
      <c r="AP21" s="833"/>
      <c r="AQ21" s="834"/>
      <c r="AR21" s="82"/>
      <c r="AS21" s="82"/>
      <c r="AT21" s="82"/>
      <c r="AU21" s="82"/>
      <c r="AV21" s="82"/>
      <c r="AW21" s="82"/>
      <c r="AX21" s="82"/>
      <c r="AY21" s="82"/>
      <c r="AZ21" s="82"/>
    </row>
    <row r="22" spans="1:52" ht="24.75" customHeight="1">
      <c r="A22" s="82"/>
      <c r="B22" s="82"/>
      <c r="C22" s="82"/>
      <c r="D22" s="82"/>
      <c r="E22" s="82"/>
      <c r="F22" s="82"/>
      <c r="G22" s="82"/>
      <c r="H22" s="82"/>
      <c r="I22" s="82"/>
      <c r="J22" s="82"/>
      <c r="K22" s="82"/>
      <c r="L22" s="82"/>
      <c r="M22" s="82"/>
      <c r="N22" s="82"/>
      <c r="O22" s="82"/>
      <c r="P22" s="830"/>
      <c r="Q22" s="831"/>
      <c r="R22" s="831"/>
      <c r="S22" s="831"/>
      <c r="T22" s="831"/>
      <c r="U22" s="831"/>
      <c r="V22" s="831"/>
      <c r="W22" s="831"/>
      <c r="X22" s="831"/>
      <c r="Y22" s="831"/>
      <c r="Z22" s="831"/>
      <c r="AA22" s="831"/>
      <c r="AB22" s="831"/>
      <c r="AC22" s="831"/>
      <c r="AD22" s="831"/>
      <c r="AE22" s="831"/>
      <c r="AF22" s="831"/>
      <c r="AG22" s="831"/>
      <c r="AH22" s="831"/>
      <c r="AI22" s="831"/>
      <c r="AJ22" s="831"/>
      <c r="AK22" s="832" t="s">
        <v>437</v>
      </c>
      <c r="AL22" s="833"/>
      <c r="AM22" s="833"/>
      <c r="AN22" s="833"/>
      <c r="AO22" s="833"/>
      <c r="AP22" s="833"/>
      <c r="AQ22" s="834"/>
      <c r="AR22" s="82"/>
      <c r="AS22" s="82"/>
      <c r="AT22" s="82"/>
      <c r="AU22" s="82"/>
      <c r="AV22" s="82"/>
      <c r="AW22" s="82"/>
      <c r="AX22" s="82"/>
      <c r="AY22" s="82"/>
      <c r="AZ22" s="82"/>
    </row>
    <row r="23" spans="1:52" ht="24.75" customHeight="1">
      <c r="A23" s="82"/>
      <c r="B23" s="82"/>
      <c r="C23" s="82"/>
      <c r="D23" s="82"/>
      <c r="E23" s="82"/>
      <c r="F23" s="82"/>
      <c r="G23" s="82"/>
      <c r="H23" s="82"/>
      <c r="I23" s="82"/>
      <c r="J23" s="82"/>
      <c r="K23" s="82"/>
      <c r="L23" s="82"/>
      <c r="M23" s="82"/>
      <c r="N23" s="82"/>
      <c r="O23" s="82"/>
      <c r="P23" s="830"/>
      <c r="Q23" s="831"/>
      <c r="R23" s="831"/>
      <c r="S23" s="831"/>
      <c r="T23" s="831"/>
      <c r="U23" s="831"/>
      <c r="V23" s="831"/>
      <c r="W23" s="831"/>
      <c r="X23" s="831"/>
      <c r="Y23" s="831"/>
      <c r="Z23" s="831"/>
      <c r="AA23" s="831"/>
      <c r="AB23" s="831"/>
      <c r="AC23" s="831"/>
      <c r="AD23" s="831"/>
      <c r="AE23" s="831"/>
      <c r="AF23" s="831"/>
      <c r="AG23" s="831"/>
      <c r="AH23" s="831"/>
      <c r="AI23" s="831"/>
      <c r="AJ23" s="831"/>
      <c r="AK23" s="832" t="s">
        <v>437</v>
      </c>
      <c r="AL23" s="833"/>
      <c r="AM23" s="833"/>
      <c r="AN23" s="833"/>
      <c r="AO23" s="833"/>
      <c r="AP23" s="833"/>
      <c r="AQ23" s="834"/>
      <c r="AR23" s="82"/>
      <c r="AS23" s="82"/>
      <c r="AT23" s="82"/>
      <c r="AU23" s="82"/>
      <c r="AV23" s="82"/>
      <c r="AW23" s="82"/>
      <c r="AX23" s="82"/>
      <c r="AY23" s="82"/>
      <c r="AZ23" s="82"/>
    </row>
    <row r="24" spans="1:52" ht="24.75" customHeight="1">
      <c r="A24" s="82"/>
      <c r="B24" s="82"/>
      <c r="C24" s="82"/>
      <c r="D24" s="82"/>
      <c r="E24" s="82"/>
      <c r="F24" s="82"/>
      <c r="G24" s="82"/>
      <c r="H24" s="82"/>
      <c r="I24" s="82"/>
      <c r="J24" s="82"/>
      <c r="K24" s="82"/>
      <c r="L24" s="82"/>
      <c r="M24" s="82"/>
      <c r="N24" s="82"/>
      <c r="O24" s="82"/>
      <c r="P24" s="830"/>
      <c r="Q24" s="831"/>
      <c r="R24" s="831"/>
      <c r="S24" s="831"/>
      <c r="T24" s="831"/>
      <c r="U24" s="831"/>
      <c r="V24" s="831"/>
      <c r="W24" s="831"/>
      <c r="X24" s="831"/>
      <c r="Y24" s="831"/>
      <c r="Z24" s="831"/>
      <c r="AA24" s="831"/>
      <c r="AB24" s="831"/>
      <c r="AC24" s="831"/>
      <c r="AD24" s="831"/>
      <c r="AE24" s="831"/>
      <c r="AF24" s="831"/>
      <c r="AG24" s="831"/>
      <c r="AH24" s="831"/>
      <c r="AI24" s="831"/>
      <c r="AJ24" s="831"/>
      <c r="AK24" s="832" t="s">
        <v>437</v>
      </c>
      <c r="AL24" s="833"/>
      <c r="AM24" s="833"/>
      <c r="AN24" s="833"/>
      <c r="AO24" s="833"/>
      <c r="AP24" s="833"/>
      <c r="AQ24" s="834"/>
      <c r="AR24" s="82"/>
      <c r="AS24" s="82"/>
      <c r="AT24" s="82"/>
      <c r="AU24" s="82"/>
      <c r="AV24" s="82"/>
      <c r="AW24" s="82"/>
      <c r="AX24" s="82"/>
      <c r="AY24" s="82"/>
      <c r="AZ24" s="82"/>
    </row>
    <row r="25" spans="1:52" ht="24.75" customHeight="1">
      <c r="A25" s="82"/>
      <c r="B25" s="82"/>
      <c r="C25" s="82"/>
      <c r="D25" s="82"/>
      <c r="E25" s="82"/>
      <c r="F25" s="82"/>
      <c r="G25" s="82"/>
      <c r="H25" s="82"/>
      <c r="I25" s="82"/>
      <c r="J25" s="82"/>
      <c r="K25" s="82"/>
      <c r="L25" s="82"/>
      <c r="M25" s="82"/>
      <c r="N25" s="82"/>
      <c r="O25" s="82"/>
      <c r="P25" s="830"/>
      <c r="Q25" s="831"/>
      <c r="R25" s="831"/>
      <c r="S25" s="831"/>
      <c r="T25" s="831"/>
      <c r="U25" s="831"/>
      <c r="V25" s="831"/>
      <c r="W25" s="831"/>
      <c r="X25" s="831"/>
      <c r="Y25" s="831"/>
      <c r="Z25" s="831"/>
      <c r="AA25" s="831"/>
      <c r="AB25" s="831"/>
      <c r="AC25" s="831"/>
      <c r="AD25" s="831"/>
      <c r="AE25" s="831"/>
      <c r="AF25" s="831"/>
      <c r="AG25" s="831"/>
      <c r="AH25" s="831"/>
      <c r="AI25" s="831"/>
      <c r="AJ25" s="831"/>
      <c r="AK25" s="832" t="s">
        <v>437</v>
      </c>
      <c r="AL25" s="833"/>
      <c r="AM25" s="833"/>
      <c r="AN25" s="833"/>
      <c r="AO25" s="833"/>
      <c r="AP25" s="833"/>
      <c r="AQ25" s="834"/>
      <c r="AR25" s="82"/>
      <c r="AS25" s="82"/>
      <c r="AT25" s="82"/>
      <c r="AU25" s="82"/>
      <c r="AV25" s="82"/>
      <c r="AW25" s="82"/>
      <c r="AX25" s="82"/>
      <c r="AY25" s="82"/>
      <c r="AZ25" s="82"/>
    </row>
    <row r="26" spans="1:52" ht="24.75" customHeight="1">
      <c r="A26" s="82"/>
      <c r="B26" s="82"/>
      <c r="C26" s="82"/>
      <c r="D26" s="82"/>
      <c r="E26" s="82"/>
      <c r="F26" s="82"/>
      <c r="G26" s="82"/>
      <c r="H26" s="82"/>
      <c r="I26" s="82"/>
      <c r="J26" s="82"/>
      <c r="K26" s="82"/>
      <c r="L26" s="82"/>
      <c r="M26" s="82"/>
      <c r="N26" s="82"/>
      <c r="O26" s="82"/>
      <c r="P26" s="830"/>
      <c r="Q26" s="831"/>
      <c r="R26" s="831"/>
      <c r="S26" s="831"/>
      <c r="T26" s="831"/>
      <c r="U26" s="831"/>
      <c r="V26" s="831"/>
      <c r="W26" s="831"/>
      <c r="X26" s="831"/>
      <c r="Y26" s="831"/>
      <c r="Z26" s="831"/>
      <c r="AA26" s="831"/>
      <c r="AB26" s="831"/>
      <c r="AC26" s="831"/>
      <c r="AD26" s="831"/>
      <c r="AE26" s="831"/>
      <c r="AF26" s="831"/>
      <c r="AG26" s="831"/>
      <c r="AH26" s="831"/>
      <c r="AI26" s="831"/>
      <c r="AJ26" s="831"/>
      <c r="AK26" s="832" t="s">
        <v>437</v>
      </c>
      <c r="AL26" s="833"/>
      <c r="AM26" s="833"/>
      <c r="AN26" s="833"/>
      <c r="AO26" s="833"/>
      <c r="AP26" s="833"/>
      <c r="AQ26" s="834"/>
      <c r="AR26" s="82"/>
      <c r="AS26" s="82"/>
      <c r="AT26" s="82"/>
      <c r="AU26" s="82"/>
      <c r="AV26" s="82"/>
      <c r="AW26" s="82"/>
      <c r="AX26" s="82"/>
      <c r="AY26" s="82"/>
      <c r="AZ26" s="82"/>
    </row>
    <row r="27" spans="1:52" ht="24.75" customHeight="1">
      <c r="A27" s="82"/>
      <c r="B27" s="82"/>
      <c r="C27" s="82"/>
      <c r="D27" s="82"/>
      <c r="E27" s="82"/>
      <c r="F27" s="82"/>
      <c r="G27" s="82"/>
      <c r="H27" s="82"/>
      <c r="I27" s="82"/>
      <c r="J27" s="82"/>
      <c r="K27" s="82"/>
      <c r="L27" s="82"/>
      <c r="M27" s="82"/>
      <c r="N27" s="82"/>
      <c r="O27" s="82"/>
      <c r="P27" s="830"/>
      <c r="Q27" s="831"/>
      <c r="R27" s="831"/>
      <c r="S27" s="831"/>
      <c r="T27" s="831"/>
      <c r="U27" s="831"/>
      <c r="V27" s="831"/>
      <c r="W27" s="831"/>
      <c r="X27" s="831"/>
      <c r="Y27" s="831"/>
      <c r="Z27" s="831"/>
      <c r="AA27" s="831"/>
      <c r="AB27" s="831"/>
      <c r="AC27" s="831"/>
      <c r="AD27" s="831"/>
      <c r="AE27" s="831"/>
      <c r="AF27" s="831"/>
      <c r="AG27" s="831"/>
      <c r="AH27" s="831"/>
      <c r="AI27" s="831"/>
      <c r="AJ27" s="831"/>
      <c r="AK27" s="832" t="s">
        <v>437</v>
      </c>
      <c r="AL27" s="833"/>
      <c r="AM27" s="833"/>
      <c r="AN27" s="833"/>
      <c r="AO27" s="833"/>
      <c r="AP27" s="833"/>
      <c r="AQ27" s="834"/>
      <c r="AR27" s="82"/>
      <c r="AS27" s="82"/>
      <c r="AT27" s="82"/>
      <c r="AU27" s="82"/>
      <c r="AV27" s="82"/>
      <c r="AW27" s="82"/>
      <c r="AX27" s="82"/>
      <c r="AY27" s="82"/>
      <c r="AZ27" s="82"/>
    </row>
    <row r="28" spans="1:52" ht="24.75" customHeight="1">
      <c r="A28" s="82"/>
      <c r="B28" s="82"/>
      <c r="C28" s="82"/>
      <c r="D28" s="82"/>
      <c r="E28" s="82"/>
      <c r="F28" s="82"/>
      <c r="G28" s="82"/>
      <c r="H28" s="82"/>
      <c r="I28" s="82"/>
      <c r="J28" s="82"/>
      <c r="K28" s="82"/>
      <c r="L28" s="82"/>
      <c r="M28" s="82"/>
      <c r="N28" s="82"/>
      <c r="O28" s="82"/>
      <c r="P28" s="830"/>
      <c r="Q28" s="831"/>
      <c r="R28" s="831"/>
      <c r="S28" s="831"/>
      <c r="T28" s="831"/>
      <c r="U28" s="831"/>
      <c r="V28" s="831"/>
      <c r="W28" s="831"/>
      <c r="X28" s="831"/>
      <c r="Y28" s="831"/>
      <c r="Z28" s="831"/>
      <c r="AA28" s="831"/>
      <c r="AB28" s="831"/>
      <c r="AC28" s="831"/>
      <c r="AD28" s="831"/>
      <c r="AE28" s="831"/>
      <c r="AF28" s="831"/>
      <c r="AG28" s="831"/>
      <c r="AH28" s="831"/>
      <c r="AI28" s="831"/>
      <c r="AJ28" s="831"/>
      <c r="AK28" s="832" t="s">
        <v>437</v>
      </c>
      <c r="AL28" s="833"/>
      <c r="AM28" s="833"/>
      <c r="AN28" s="833"/>
      <c r="AO28" s="833"/>
      <c r="AP28" s="833"/>
      <c r="AQ28" s="834"/>
      <c r="AR28" s="82"/>
      <c r="AS28" s="82"/>
      <c r="AT28" s="82"/>
      <c r="AU28" s="82"/>
      <c r="AV28" s="82"/>
      <c r="AW28" s="82"/>
      <c r="AX28" s="82"/>
      <c r="AY28" s="82"/>
      <c r="AZ28" s="82"/>
    </row>
    <row r="29" spans="1:52" ht="24.75" customHeight="1">
      <c r="A29" s="82"/>
      <c r="B29" s="82"/>
      <c r="C29" s="82"/>
      <c r="D29" s="82"/>
      <c r="E29" s="82"/>
      <c r="F29" s="82"/>
      <c r="G29" s="82"/>
      <c r="H29" s="82"/>
      <c r="I29" s="82"/>
      <c r="J29" s="82"/>
      <c r="K29" s="82"/>
      <c r="L29" s="82"/>
      <c r="M29" s="82"/>
      <c r="N29" s="82"/>
      <c r="O29" s="82"/>
      <c r="P29" s="830"/>
      <c r="Q29" s="831"/>
      <c r="R29" s="831"/>
      <c r="S29" s="831"/>
      <c r="T29" s="831"/>
      <c r="U29" s="831"/>
      <c r="V29" s="831"/>
      <c r="W29" s="831"/>
      <c r="X29" s="831"/>
      <c r="Y29" s="831"/>
      <c r="Z29" s="831"/>
      <c r="AA29" s="831"/>
      <c r="AB29" s="831"/>
      <c r="AC29" s="831"/>
      <c r="AD29" s="831"/>
      <c r="AE29" s="831"/>
      <c r="AF29" s="831"/>
      <c r="AG29" s="831"/>
      <c r="AH29" s="831"/>
      <c r="AI29" s="831"/>
      <c r="AJ29" s="831"/>
      <c r="AK29" s="832" t="s">
        <v>437</v>
      </c>
      <c r="AL29" s="833"/>
      <c r="AM29" s="833"/>
      <c r="AN29" s="833"/>
      <c r="AO29" s="833"/>
      <c r="AP29" s="833"/>
      <c r="AQ29" s="834"/>
      <c r="AR29" s="82"/>
      <c r="AS29" s="82"/>
      <c r="AT29" s="82"/>
      <c r="AU29" s="82"/>
      <c r="AV29" s="82"/>
      <c r="AW29" s="82"/>
      <c r="AX29" s="82"/>
      <c r="AY29" s="82"/>
      <c r="AZ29" s="82"/>
    </row>
    <row r="30" spans="1:52" ht="24.75" customHeight="1">
      <c r="A30" s="82"/>
      <c r="B30" s="82"/>
      <c r="C30" s="82"/>
      <c r="D30" s="82"/>
      <c r="E30" s="82"/>
      <c r="F30" s="82"/>
      <c r="G30" s="82"/>
      <c r="H30" s="82"/>
      <c r="I30" s="82"/>
      <c r="J30" s="82"/>
      <c r="K30" s="82"/>
      <c r="L30" s="82"/>
      <c r="M30" s="82"/>
      <c r="N30" s="82"/>
      <c r="O30" s="82"/>
      <c r="P30" s="830"/>
      <c r="Q30" s="831"/>
      <c r="R30" s="831"/>
      <c r="S30" s="831"/>
      <c r="T30" s="831"/>
      <c r="U30" s="831"/>
      <c r="V30" s="831"/>
      <c r="W30" s="831"/>
      <c r="X30" s="831"/>
      <c r="Y30" s="831"/>
      <c r="Z30" s="831"/>
      <c r="AA30" s="831"/>
      <c r="AB30" s="831"/>
      <c r="AC30" s="831"/>
      <c r="AD30" s="831"/>
      <c r="AE30" s="831"/>
      <c r="AF30" s="831"/>
      <c r="AG30" s="831"/>
      <c r="AH30" s="831"/>
      <c r="AI30" s="831"/>
      <c r="AJ30" s="831"/>
      <c r="AK30" s="832" t="s">
        <v>437</v>
      </c>
      <c r="AL30" s="833"/>
      <c r="AM30" s="833"/>
      <c r="AN30" s="833"/>
      <c r="AO30" s="833"/>
      <c r="AP30" s="833"/>
      <c r="AQ30" s="834"/>
      <c r="AR30" s="82"/>
      <c r="AS30" s="82"/>
      <c r="AT30" s="82"/>
      <c r="AU30" s="82"/>
      <c r="AV30" s="82"/>
      <c r="AW30" s="82"/>
      <c r="AX30" s="82"/>
      <c r="AY30" s="82"/>
      <c r="AZ30" s="82"/>
    </row>
    <row r="31" spans="1:52" ht="24.75" customHeight="1">
      <c r="A31" s="82"/>
      <c r="B31" s="82"/>
      <c r="C31" s="82"/>
      <c r="D31" s="82"/>
      <c r="E31" s="82"/>
      <c r="F31" s="82"/>
      <c r="G31" s="82"/>
      <c r="H31" s="82"/>
      <c r="I31" s="82"/>
      <c r="J31" s="82"/>
      <c r="K31" s="82"/>
      <c r="L31" s="82"/>
      <c r="M31" s="82"/>
      <c r="N31" s="82"/>
      <c r="O31" s="82"/>
      <c r="P31" s="830"/>
      <c r="Q31" s="831"/>
      <c r="R31" s="831"/>
      <c r="S31" s="831"/>
      <c r="T31" s="831"/>
      <c r="U31" s="831"/>
      <c r="V31" s="831"/>
      <c r="W31" s="831"/>
      <c r="X31" s="831"/>
      <c r="Y31" s="831"/>
      <c r="Z31" s="831"/>
      <c r="AA31" s="831"/>
      <c r="AB31" s="831"/>
      <c r="AC31" s="831"/>
      <c r="AD31" s="831"/>
      <c r="AE31" s="831"/>
      <c r="AF31" s="831"/>
      <c r="AG31" s="831"/>
      <c r="AH31" s="831"/>
      <c r="AI31" s="831"/>
      <c r="AJ31" s="831"/>
      <c r="AK31" s="832" t="s">
        <v>437</v>
      </c>
      <c r="AL31" s="833"/>
      <c r="AM31" s="833"/>
      <c r="AN31" s="833"/>
      <c r="AO31" s="833"/>
      <c r="AP31" s="833"/>
      <c r="AQ31" s="834"/>
      <c r="AR31" s="82"/>
      <c r="AS31" s="82"/>
      <c r="AT31" s="82"/>
      <c r="AU31" s="82"/>
      <c r="AV31" s="82"/>
      <c r="AW31" s="82"/>
      <c r="AX31" s="82"/>
      <c r="AY31" s="82"/>
      <c r="AZ31" s="82"/>
    </row>
    <row r="32" spans="1:52" ht="24.75" customHeight="1">
      <c r="A32" s="82"/>
      <c r="B32" s="82"/>
      <c r="C32" s="82"/>
      <c r="D32" s="82"/>
      <c r="E32" s="82"/>
      <c r="F32" s="82"/>
      <c r="G32" s="82"/>
      <c r="H32" s="82"/>
      <c r="I32" s="82"/>
      <c r="J32" s="82"/>
      <c r="K32" s="82"/>
      <c r="L32" s="82"/>
      <c r="M32" s="82"/>
      <c r="N32" s="82"/>
      <c r="O32" s="82"/>
      <c r="P32" s="830"/>
      <c r="Q32" s="831"/>
      <c r="R32" s="831"/>
      <c r="S32" s="831"/>
      <c r="T32" s="831"/>
      <c r="U32" s="831"/>
      <c r="V32" s="831"/>
      <c r="W32" s="831"/>
      <c r="X32" s="831"/>
      <c r="Y32" s="831"/>
      <c r="Z32" s="831"/>
      <c r="AA32" s="831"/>
      <c r="AB32" s="831"/>
      <c r="AC32" s="831"/>
      <c r="AD32" s="831"/>
      <c r="AE32" s="831"/>
      <c r="AF32" s="831"/>
      <c r="AG32" s="831"/>
      <c r="AH32" s="831"/>
      <c r="AI32" s="831"/>
      <c r="AJ32" s="831"/>
      <c r="AK32" s="832" t="s">
        <v>437</v>
      </c>
      <c r="AL32" s="833"/>
      <c r="AM32" s="833"/>
      <c r="AN32" s="833"/>
      <c r="AO32" s="833"/>
      <c r="AP32" s="833"/>
      <c r="AQ32" s="834"/>
      <c r="AR32" s="82"/>
      <c r="AS32" s="82"/>
      <c r="AT32" s="82"/>
      <c r="AU32" s="82"/>
      <c r="AV32" s="82"/>
      <c r="AW32" s="82"/>
      <c r="AX32" s="82"/>
      <c r="AY32" s="82"/>
      <c r="AZ32" s="82"/>
    </row>
    <row r="33" spans="1:52" ht="24.75" customHeight="1">
      <c r="A33" s="82"/>
      <c r="B33" s="82"/>
      <c r="C33" s="82"/>
      <c r="D33" s="82"/>
      <c r="E33" s="82"/>
      <c r="F33" s="82"/>
      <c r="G33" s="82"/>
      <c r="H33" s="82"/>
      <c r="I33" s="82"/>
      <c r="J33" s="82"/>
      <c r="K33" s="82"/>
      <c r="L33" s="82"/>
      <c r="M33" s="82"/>
      <c r="N33" s="82"/>
      <c r="O33" s="82"/>
      <c r="P33" s="830"/>
      <c r="Q33" s="831"/>
      <c r="R33" s="831"/>
      <c r="S33" s="831"/>
      <c r="T33" s="831"/>
      <c r="U33" s="831"/>
      <c r="V33" s="831"/>
      <c r="W33" s="831"/>
      <c r="X33" s="831"/>
      <c r="Y33" s="831"/>
      <c r="Z33" s="831"/>
      <c r="AA33" s="831"/>
      <c r="AB33" s="831"/>
      <c r="AC33" s="831"/>
      <c r="AD33" s="831"/>
      <c r="AE33" s="831"/>
      <c r="AF33" s="831"/>
      <c r="AG33" s="831"/>
      <c r="AH33" s="831"/>
      <c r="AI33" s="831"/>
      <c r="AJ33" s="831"/>
      <c r="AK33" s="832" t="s">
        <v>437</v>
      </c>
      <c r="AL33" s="833"/>
      <c r="AM33" s="833"/>
      <c r="AN33" s="833"/>
      <c r="AO33" s="833"/>
      <c r="AP33" s="833"/>
      <c r="AQ33" s="834"/>
      <c r="AR33" s="82"/>
      <c r="AS33" s="82"/>
      <c r="AT33" s="82"/>
      <c r="AU33" s="82"/>
      <c r="AV33" s="82"/>
      <c r="AW33" s="82"/>
      <c r="AX33" s="82"/>
      <c r="AY33" s="82"/>
      <c r="AZ33" s="82"/>
    </row>
    <row r="34" spans="1:52" ht="24.75" customHeight="1">
      <c r="A34" s="82"/>
      <c r="B34" s="82"/>
      <c r="C34" s="82"/>
      <c r="D34" s="82"/>
      <c r="E34" s="82"/>
      <c r="F34" s="82"/>
      <c r="G34" s="82"/>
      <c r="H34" s="82"/>
      <c r="I34" s="82"/>
      <c r="J34" s="82"/>
      <c r="K34" s="82"/>
      <c r="L34" s="82"/>
      <c r="M34" s="82"/>
      <c r="N34" s="82"/>
      <c r="O34" s="82"/>
      <c r="P34" s="830"/>
      <c r="Q34" s="831"/>
      <c r="R34" s="831"/>
      <c r="S34" s="831"/>
      <c r="T34" s="831"/>
      <c r="U34" s="831"/>
      <c r="V34" s="831"/>
      <c r="W34" s="831"/>
      <c r="X34" s="831"/>
      <c r="Y34" s="831"/>
      <c r="Z34" s="831"/>
      <c r="AA34" s="831"/>
      <c r="AB34" s="831"/>
      <c r="AC34" s="831"/>
      <c r="AD34" s="831"/>
      <c r="AE34" s="831"/>
      <c r="AF34" s="831"/>
      <c r="AG34" s="831"/>
      <c r="AH34" s="831"/>
      <c r="AI34" s="831"/>
      <c r="AJ34" s="831"/>
      <c r="AK34" s="832" t="s">
        <v>437</v>
      </c>
      <c r="AL34" s="833"/>
      <c r="AM34" s="833"/>
      <c r="AN34" s="833"/>
      <c r="AO34" s="833"/>
      <c r="AP34" s="833"/>
      <c r="AQ34" s="834"/>
      <c r="AR34" s="82"/>
      <c r="AS34" s="82"/>
      <c r="AT34" s="82"/>
      <c r="AU34" s="82"/>
      <c r="AV34" s="82"/>
      <c r="AW34" s="82"/>
      <c r="AX34" s="82"/>
      <c r="AY34" s="82"/>
      <c r="AZ34" s="82"/>
    </row>
    <row r="35" spans="1:52" ht="24.75" customHeight="1">
      <c r="A35" s="82"/>
      <c r="B35" s="82"/>
      <c r="C35" s="82"/>
      <c r="D35" s="82"/>
      <c r="E35" s="82"/>
      <c r="F35" s="82"/>
      <c r="G35" s="82"/>
      <c r="H35" s="82"/>
      <c r="I35" s="82"/>
      <c r="J35" s="82"/>
      <c r="K35" s="82"/>
      <c r="L35" s="82"/>
      <c r="M35" s="82"/>
      <c r="N35" s="82"/>
      <c r="O35" s="82"/>
      <c r="P35" s="830"/>
      <c r="Q35" s="831"/>
      <c r="R35" s="831"/>
      <c r="S35" s="831"/>
      <c r="T35" s="831"/>
      <c r="U35" s="831"/>
      <c r="V35" s="831"/>
      <c r="W35" s="831"/>
      <c r="X35" s="831"/>
      <c r="Y35" s="831"/>
      <c r="Z35" s="831"/>
      <c r="AA35" s="831"/>
      <c r="AB35" s="831"/>
      <c r="AC35" s="831"/>
      <c r="AD35" s="831"/>
      <c r="AE35" s="831"/>
      <c r="AF35" s="831"/>
      <c r="AG35" s="831"/>
      <c r="AH35" s="831"/>
      <c r="AI35" s="831"/>
      <c r="AJ35" s="831"/>
      <c r="AK35" s="832" t="s">
        <v>437</v>
      </c>
      <c r="AL35" s="833"/>
      <c r="AM35" s="833"/>
      <c r="AN35" s="833"/>
      <c r="AO35" s="833"/>
      <c r="AP35" s="833"/>
      <c r="AQ35" s="834"/>
      <c r="AR35" s="82"/>
      <c r="AS35" s="82"/>
      <c r="AT35" s="82"/>
      <c r="AU35" s="82"/>
      <c r="AV35" s="82"/>
      <c r="AW35" s="82"/>
      <c r="AX35" s="82"/>
      <c r="AY35" s="82"/>
      <c r="AZ35" s="82"/>
    </row>
    <row r="36" spans="1:52" ht="24.75" customHeight="1">
      <c r="A36" s="82"/>
      <c r="B36" s="82"/>
      <c r="C36" s="82"/>
      <c r="D36" s="82"/>
      <c r="E36" s="82"/>
      <c r="F36" s="82"/>
      <c r="G36" s="82"/>
      <c r="H36" s="82"/>
      <c r="I36" s="82"/>
      <c r="J36" s="82"/>
      <c r="K36" s="82"/>
      <c r="L36" s="82"/>
      <c r="M36" s="82"/>
      <c r="N36" s="82"/>
      <c r="O36" s="82"/>
      <c r="P36" s="830"/>
      <c r="Q36" s="831"/>
      <c r="R36" s="831"/>
      <c r="S36" s="831"/>
      <c r="T36" s="831"/>
      <c r="U36" s="831"/>
      <c r="V36" s="831"/>
      <c r="W36" s="831"/>
      <c r="X36" s="831"/>
      <c r="Y36" s="831"/>
      <c r="Z36" s="831"/>
      <c r="AA36" s="831"/>
      <c r="AB36" s="831"/>
      <c r="AC36" s="831"/>
      <c r="AD36" s="831"/>
      <c r="AE36" s="831"/>
      <c r="AF36" s="831"/>
      <c r="AG36" s="831"/>
      <c r="AH36" s="831"/>
      <c r="AI36" s="831"/>
      <c r="AJ36" s="831"/>
      <c r="AK36" s="832" t="s">
        <v>437</v>
      </c>
      <c r="AL36" s="833"/>
      <c r="AM36" s="833"/>
      <c r="AN36" s="833"/>
      <c r="AO36" s="833"/>
      <c r="AP36" s="833"/>
      <c r="AQ36" s="834"/>
      <c r="AR36" s="82"/>
      <c r="AS36" s="82"/>
      <c r="AT36" s="82"/>
      <c r="AU36" s="82"/>
      <c r="AV36" s="82"/>
      <c r="AW36" s="82"/>
      <c r="AX36" s="82"/>
      <c r="AY36" s="82"/>
      <c r="AZ36" s="82"/>
    </row>
    <row r="37" spans="1:52" ht="24.75" customHeight="1">
      <c r="A37" s="82"/>
      <c r="B37" s="82"/>
      <c r="C37" s="82"/>
      <c r="D37" s="82"/>
      <c r="E37" s="82"/>
      <c r="F37" s="82"/>
      <c r="G37" s="82"/>
      <c r="H37" s="82"/>
      <c r="I37" s="82"/>
      <c r="J37" s="82"/>
      <c r="K37" s="82"/>
      <c r="L37" s="82"/>
      <c r="M37" s="82"/>
      <c r="N37" s="82"/>
      <c r="O37" s="82"/>
      <c r="P37" s="830"/>
      <c r="Q37" s="831"/>
      <c r="R37" s="831"/>
      <c r="S37" s="831"/>
      <c r="T37" s="831"/>
      <c r="U37" s="831"/>
      <c r="V37" s="831"/>
      <c r="W37" s="831"/>
      <c r="X37" s="831"/>
      <c r="Y37" s="831"/>
      <c r="Z37" s="831"/>
      <c r="AA37" s="831"/>
      <c r="AB37" s="831"/>
      <c r="AC37" s="831"/>
      <c r="AD37" s="831"/>
      <c r="AE37" s="831"/>
      <c r="AF37" s="831"/>
      <c r="AG37" s="831"/>
      <c r="AH37" s="831"/>
      <c r="AI37" s="831"/>
      <c r="AJ37" s="831"/>
      <c r="AK37" s="832" t="s">
        <v>437</v>
      </c>
      <c r="AL37" s="833"/>
      <c r="AM37" s="833"/>
      <c r="AN37" s="833"/>
      <c r="AO37" s="833"/>
      <c r="AP37" s="833"/>
      <c r="AQ37" s="834"/>
      <c r="AR37" s="82"/>
      <c r="AS37" s="82"/>
      <c r="AT37" s="82"/>
      <c r="AU37" s="82"/>
      <c r="AV37" s="82"/>
      <c r="AW37" s="82"/>
      <c r="AX37" s="82"/>
      <c r="AY37" s="82"/>
      <c r="AZ37" s="82"/>
    </row>
    <row r="38" spans="1:52" ht="13.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row>
  </sheetData>
  <sheetProtection selectLockedCells="1"/>
  <mergeCells count="54">
    <mergeCell ref="P31:AJ31"/>
    <mergeCell ref="P20:AJ20"/>
    <mergeCell ref="B2:AY5"/>
    <mergeCell ref="C8:H8"/>
    <mergeCell ref="P13:AJ13"/>
    <mergeCell ref="P14:AJ14"/>
    <mergeCell ref="P15:AJ15"/>
    <mergeCell ref="P16:AJ16"/>
    <mergeCell ref="P17:AJ17"/>
    <mergeCell ref="P18:AJ18"/>
    <mergeCell ref="P19:AJ19"/>
    <mergeCell ref="I8:AX8"/>
    <mergeCell ref="AK13:AQ13"/>
    <mergeCell ref="AK14:AQ14"/>
    <mergeCell ref="AK15:AQ15"/>
    <mergeCell ref="P30:AJ30"/>
    <mergeCell ref="P26:AJ26"/>
    <mergeCell ref="P27:AJ27"/>
    <mergeCell ref="P28:AJ28"/>
    <mergeCell ref="P29:AJ29"/>
    <mergeCell ref="AK16:AQ16"/>
    <mergeCell ref="AK17:AQ17"/>
    <mergeCell ref="P21:AJ21"/>
    <mergeCell ref="P22:AJ22"/>
    <mergeCell ref="P23:AJ23"/>
    <mergeCell ref="P24:AJ24"/>
    <mergeCell ref="P25:AJ25"/>
    <mergeCell ref="P34:AJ34"/>
    <mergeCell ref="P35:AJ35"/>
    <mergeCell ref="P36:AJ36"/>
    <mergeCell ref="P37:AJ37"/>
    <mergeCell ref="P32:AJ32"/>
    <mergeCell ref="AK37:AQ37"/>
    <mergeCell ref="AK28:AQ28"/>
    <mergeCell ref="AK29:AQ29"/>
    <mergeCell ref="AK30:AQ30"/>
    <mergeCell ref="AK31:AQ31"/>
    <mergeCell ref="AK32:AQ32"/>
    <mergeCell ref="D10:AW11"/>
    <mergeCell ref="AK33:AQ33"/>
    <mergeCell ref="AK34:AQ34"/>
    <mergeCell ref="AK35:AQ35"/>
    <mergeCell ref="AK36:AQ36"/>
    <mergeCell ref="AK23:AQ23"/>
    <mergeCell ref="AK24:AQ24"/>
    <mergeCell ref="AK25:AQ25"/>
    <mergeCell ref="AK26:AQ26"/>
    <mergeCell ref="AK27:AQ27"/>
    <mergeCell ref="AK18:AQ18"/>
    <mergeCell ref="AK19:AQ19"/>
    <mergeCell ref="AK20:AQ20"/>
    <mergeCell ref="AK21:AQ21"/>
    <mergeCell ref="AK22:AQ22"/>
    <mergeCell ref="P33:AJ33"/>
  </mergeCells>
  <dataValidations count="1">
    <dataValidation type="list" allowBlank="1" showInputMessage="1" showErrorMessage="1" sqref="AK14:AQ37">
      <formula1>"選択してください,追加,削除"</formula1>
    </dataValidation>
  </dataValidations>
  <pageMargins left="0.25" right="0.25" top="0.75" bottom="0.75" header="0.3" footer="0.3"/>
  <pageSetup orientation="portrait" paperSize="9" scale="77" r:id="rId1"/>
  <headerFooter>
    <oddFooter>&amp;RNDA対象資料:パ３-2019-170-SYS000556(S)</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2">
    <pageSetUpPr fitToPage="1"/>
  </sheetPr>
  <dimension ref="A1:BE93"/>
  <sheetViews>
    <sheetView view="pageBreakPreview" zoomScaleNormal="85" zoomScaleSheetLayoutView="100" workbookViewId="0" topLeftCell="A1">
      <selection pane="topLeft" activeCell="AG80" sqref="AG80:AJ80"/>
    </sheetView>
  </sheetViews>
  <sheetFormatPr defaultColWidth="2.505" defaultRowHeight="13.5"/>
  <cols>
    <col min="1" max="16384" width="2.5" style="99"/>
  </cols>
  <sheetData>
    <row r="1" spans="1:54" s="94" customFormat="1" ht="12.7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row>
    <row r="2" spans="1:54" s="94" customFormat="1" ht="6.75" customHeight="1">
      <c r="A2" s="93"/>
      <c r="B2" s="916" t="s">
        <v>337</v>
      </c>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K2" s="916"/>
      <c r="AL2" s="916"/>
      <c r="AM2" s="916"/>
      <c r="AN2" s="916"/>
      <c r="AO2" s="916"/>
      <c r="AP2" s="916"/>
      <c r="AQ2" s="916"/>
      <c r="AR2" s="916"/>
      <c r="AS2" s="916"/>
      <c r="AT2" s="916"/>
      <c r="AU2" s="916"/>
      <c r="AV2" s="916"/>
      <c r="AW2" s="916"/>
      <c r="AX2" s="916"/>
      <c r="AY2" s="916"/>
      <c r="AZ2" s="916"/>
      <c r="BA2" s="916"/>
      <c r="BB2" s="93"/>
    </row>
    <row r="3" spans="1:54" s="94" customFormat="1" ht="6.75" customHeight="1">
      <c r="A3" s="93"/>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916"/>
      <c r="AQ3" s="916"/>
      <c r="AR3" s="916"/>
      <c r="AS3" s="916"/>
      <c r="AT3" s="916"/>
      <c r="AU3" s="916"/>
      <c r="AV3" s="916"/>
      <c r="AW3" s="916"/>
      <c r="AX3" s="916"/>
      <c r="AY3" s="916"/>
      <c r="AZ3" s="916"/>
      <c r="BA3" s="916"/>
      <c r="BB3" s="93"/>
    </row>
    <row r="4" spans="1:54" s="94" customFormat="1" ht="6.75" customHeight="1">
      <c r="A4" s="93"/>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3"/>
    </row>
    <row r="5" spans="1:54" s="94" customFormat="1" ht="6.75" customHeight="1">
      <c r="A5" s="93"/>
      <c r="B5" s="916"/>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3"/>
    </row>
    <row r="6" spans="1:54" s="94" customFormat="1" ht="12.75"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5"/>
      <c r="AK6" s="93"/>
      <c r="AL6" s="95"/>
      <c r="AM6" s="96"/>
      <c r="AN6" s="96"/>
      <c r="AO6" s="96"/>
      <c r="AP6" s="93"/>
      <c r="AQ6" s="853"/>
      <c r="AR6" s="853"/>
      <c r="AS6" s="96"/>
      <c r="AT6" s="227" t="str">
        <f>設定変更依頼書!AR8</f>
        <v>Ver.2.9(2022.9.30～）</v>
      </c>
      <c r="AU6" s="96"/>
      <c r="AV6" s="96"/>
      <c r="AW6" s="96"/>
      <c r="AX6" s="96"/>
      <c r="AY6" s="96"/>
      <c r="AZ6" s="96"/>
      <c r="BA6" s="93"/>
      <c r="BB6" s="93"/>
    </row>
    <row r="7" spans="1:54"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8"/>
      <c r="AP7" s="97"/>
      <c r="AQ7" s="98"/>
      <c r="AR7" s="93"/>
      <c r="AS7" s="93"/>
      <c r="AT7" s="93"/>
      <c r="AU7" s="93"/>
      <c r="AV7" s="93"/>
      <c r="AW7" s="97"/>
      <c r="AX7" s="97"/>
      <c r="AY7" s="97"/>
      <c r="AZ7" s="97"/>
      <c r="BA7" s="97"/>
      <c r="BB7" s="97"/>
    </row>
    <row r="8" spans="1:54" ht="13.5" customHeight="1">
      <c r="A8" s="97"/>
      <c r="B8" s="969" t="s">
        <v>287</v>
      </c>
      <c r="C8" s="969"/>
      <c r="D8" s="969"/>
      <c r="E8" s="969"/>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c r="AN8" s="969"/>
      <c r="AO8" s="969"/>
      <c r="AP8" s="969"/>
      <c r="AQ8" s="969"/>
      <c r="AR8" s="969"/>
      <c r="AS8" s="969"/>
      <c r="AT8" s="969"/>
      <c r="AU8" s="969"/>
      <c r="AV8" s="969"/>
      <c r="AW8" s="969"/>
      <c r="AX8" s="969"/>
      <c r="AY8" s="969"/>
      <c r="AZ8" s="969"/>
      <c r="BA8" s="969"/>
      <c r="BB8" s="97"/>
    </row>
    <row r="9" spans="1:54" ht="13.5" customHeight="1">
      <c r="A9" s="97"/>
      <c r="B9" s="969"/>
      <c r="C9" s="969"/>
      <c r="D9" s="969"/>
      <c r="E9" s="969"/>
      <c r="F9" s="969"/>
      <c r="G9" s="969"/>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969"/>
      <c r="AT9" s="969"/>
      <c r="AU9" s="969"/>
      <c r="AV9" s="969"/>
      <c r="AW9" s="969"/>
      <c r="AX9" s="969"/>
      <c r="AY9" s="969"/>
      <c r="AZ9" s="969"/>
      <c r="BA9" s="969"/>
      <c r="BB9" s="97"/>
    </row>
    <row r="10" spans="1:54" ht="10.5" customHeight="1">
      <c r="A10" s="97"/>
      <c r="B10" s="95"/>
      <c r="C10" s="95"/>
      <c r="D10" s="95"/>
      <c r="E10" s="95"/>
      <c r="F10" s="95"/>
      <c r="G10" s="95"/>
      <c r="H10" s="95"/>
      <c r="I10" s="95"/>
      <c r="J10" s="95"/>
      <c r="K10" s="95"/>
      <c r="L10" s="95"/>
      <c r="M10" s="95"/>
      <c r="N10" s="95"/>
      <c r="O10" s="100"/>
      <c r="P10" s="100"/>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97"/>
      <c r="BA10" s="97"/>
      <c r="BB10" s="97"/>
    </row>
    <row r="11" spans="1:54" s="105" customFormat="1" ht="28.5" customHeight="1">
      <c r="A11" s="102"/>
      <c r="B11" s="962" t="s">
        <v>303</v>
      </c>
      <c r="C11" s="962"/>
      <c r="D11" s="962"/>
      <c r="E11" s="962"/>
      <c r="F11" s="962"/>
      <c r="G11" s="963"/>
      <c r="H11" s="956"/>
      <c r="I11" s="957"/>
      <c r="J11" s="957"/>
      <c r="K11" s="957"/>
      <c r="L11" s="957"/>
      <c r="M11" s="957"/>
      <c r="N11" s="957"/>
      <c r="O11" s="957"/>
      <c r="P11" s="957"/>
      <c r="Q11" s="957"/>
      <c r="R11" s="957"/>
      <c r="S11" s="957"/>
      <c r="T11" s="957"/>
      <c r="U11" s="957"/>
      <c r="V11" s="957"/>
      <c r="W11" s="957"/>
      <c r="X11" s="957"/>
      <c r="Y11" s="957"/>
      <c r="Z11" s="957"/>
      <c r="AA11" s="957"/>
      <c r="AB11" s="958"/>
      <c r="AC11" s="809" t="s">
        <v>929</v>
      </c>
      <c r="AD11" s="810"/>
      <c r="AE11" s="810"/>
      <c r="AF11" s="810"/>
      <c r="AG11" s="810"/>
      <c r="AH11" s="810"/>
      <c r="AI11" s="811"/>
      <c r="AJ11" s="358"/>
      <c r="AK11" s="359" t="s">
        <v>290</v>
      </c>
      <c r="AL11" s="359"/>
      <c r="AM11" s="812" t="s">
        <v>930</v>
      </c>
      <c r="AN11" s="812"/>
      <c r="AO11" s="812"/>
      <c r="AP11" s="359"/>
      <c r="AQ11" s="359" t="s">
        <v>290</v>
      </c>
      <c r="AR11" s="359"/>
      <c r="AS11" s="812" t="s">
        <v>931</v>
      </c>
      <c r="AT11" s="812"/>
      <c r="AU11" s="812"/>
      <c r="AV11" s="812"/>
      <c r="AW11" s="363"/>
      <c r="AX11" s="363"/>
      <c r="AY11" s="363"/>
      <c r="AZ11" s="363"/>
      <c r="BA11" s="364"/>
      <c r="BB11" s="102"/>
    </row>
    <row r="12" spans="1:54" ht="10.5" customHeight="1">
      <c r="A12" s="97"/>
      <c r="B12" s="106"/>
      <c r="C12" s="104"/>
      <c r="D12" s="103"/>
      <c r="E12" s="103"/>
      <c r="F12" s="103"/>
      <c r="G12" s="103"/>
      <c r="H12" s="103"/>
      <c r="I12" s="103"/>
      <c r="J12" s="103"/>
      <c r="K12" s="103"/>
      <c r="L12" s="103"/>
      <c r="M12" s="104"/>
      <c r="N12" s="103"/>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97"/>
      <c r="BA12" s="97"/>
      <c r="BB12" s="97"/>
    </row>
    <row r="13" spans="1:54" ht="32.25" customHeight="1">
      <c r="A13" s="97"/>
      <c r="B13" s="776" t="s">
        <v>3</v>
      </c>
      <c r="C13" s="776"/>
      <c r="D13" s="776"/>
      <c r="E13" s="776"/>
      <c r="F13" s="776"/>
      <c r="G13" s="776"/>
      <c r="H13" s="776"/>
      <c r="I13" s="776"/>
      <c r="J13" s="776"/>
      <c r="K13" s="776"/>
      <c r="L13" s="776"/>
      <c r="M13" s="776"/>
      <c r="N13" s="776"/>
      <c r="O13" s="776" t="s">
        <v>4</v>
      </c>
      <c r="P13" s="776"/>
      <c r="Q13" s="776"/>
      <c r="R13" s="776"/>
      <c r="S13" s="776"/>
      <c r="T13" s="776"/>
      <c r="U13" s="776"/>
      <c r="V13" s="776"/>
      <c r="W13" s="776"/>
      <c r="X13" s="776"/>
      <c r="Y13" s="776"/>
      <c r="Z13" s="966"/>
      <c r="AA13" s="966"/>
      <c r="AB13" s="966"/>
      <c r="AC13" s="966"/>
      <c r="AD13" s="966"/>
      <c r="AE13" s="966"/>
      <c r="AF13" s="777" t="s">
        <v>5</v>
      </c>
      <c r="AG13" s="778"/>
      <c r="AH13" s="778"/>
      <c r="AI13" s="778"/>
      <c r="AJ13" s="778"/>
      <c r="AK13" s="778"/>
      <c r="AL13" s="778"/>
      <c r="AM13" s="778"/>
      <c r="AN13" s="778"/>
      <c r="AO13" s="778"/>
      <c r="AP13" s="778"/>
      <c r="AQ13" s="778"/>
      <c r="AR13" s="778"/>
      <c r="AS13" s="778"/>
      <c r="AT13" s="778"/>
      <c r="AU13" s="778"/>
      <c r="AV13" s="778"/>
      <c r="AW13" s="778"/>
      <c r="AX13" s="778"/>
      <c r="AY13" s="778"/>
      <c r="AZ13" s="778"/>
      <c r="BA13" s="779"/>
      <c r="BB13" s="97"/>
    </row>
    <row r="14" spans="1:54" ht="14.25" customHeight="1">
      <c r="A14" s="103"/>
      <c r="B14" s="967" t="s">
        <v>191</v>
      </c>
      <c r="C14" s="967"/>
      <c r="D14" s="967"/>
      <c r="E14" s="967"/>
      <c r="F14" s="967"/>
      <c r="G14" s="967"/>
      <c r="H14" s="967"/>
      <c r="I14" s="967"/>
      <c r="J14" s="967"/>
      <c r="K14" s="967"/>
      <c r="L14" s="967"/>
      <c r="M14" s="967"/>
      <c r="N14" s="967"/>
      <c r="O14" s="766" t="s">
        <v>26</v>
      </c>
      <c r="P14" s="757"/>
      <c r="Q14" s="757"/>
      <c r="R14" s="757"/>
      <c r="S14" s="757"/>
      <c r="T14" s="757"/>
      <c r="U14" s="757"/>
      <c r="V14" s="757"/>
      <c r="W14" s="757"/>
      <c r="X14" s="757"/>
      <c r="Y14" s="757"/>
      <c r="Z14" s="103"/>
      <c r="AA14" s="103"/>
      <c r="AB14" s="103"/>
      <c r="AC14" s="103"/>
      <c r="AD14" s="103"/>
      <c r="AE14" s="103"/>
      <c r="AF14" s="107"/>
      <c r="AG14" s="108"/>
      <c r="AH14" s="108"/>
      <c r="AI14" s="108"/>
      <c r="AJ14" s="108"/>
      <c r="AK14" s="108"/>
      <c r="AL14" s="108"/>
      <c r="AM14" s="108"/>
      <c r="AN14" s="108"/>
      <c r="AO14" s="108"/>
      <c r="AP14" s="108"/>
      <c r="AQ14" s="108"/>
      <c r="AR14" s="108"/>
      <c r="AS14" s="108"/>
      <c r="AT14" s="108"/>
      <c r="AU14" s="108"/>
      <c r="AV14" s="108"/>
      <c r="AW14" s="108"/>
      <c r="AX14" s="108"/>
      <c r="AY14" s="109"/>
      <c r="AZ14" s="110"/>
      <c r="BA14" s="111"/>
      <c r="BB14" s="97"/>
    </row>
    <row r="15" spans="1:54" ht="14.25" customHeight="1">
      <c r="A15" s="103"/>
      <c r="B15" s="967"/>
      <c r="C15" s="967"/>
      <c r="D15" s="967"/>
      <c r="E15" s="967"/>
      <c r="F15" s="967"/>
      <c r="G15" s="967"/>
      <c r="H15" s="967"/>
      <c r="I15" s="967"/>
      <c r="J15" s="967"/>
      <c r="K15" s="967"/>
      <c r="L15" s="967"/>
      <c r="M15" s="967"/>
      <c r="N15" s="967"/>
      <c r="O15" s="757"/>
      <c r="P15" s="757"/>
      <c r="Q15" s="757"/>
      <c r="R15" s="757"/>
      <c r="S15" s="757"/>
      <c r="T15" s="757"/>
      <c r="U15" s="757"/>
      <c r="V15" s="757"/>
      <c r="W15" s="757"/>
      <c r="X15" s="757"/>
      <c r="Y15" s="757"/>
      <c r="Z15" s="103"/>
      <c r="AA15" s="103"/>
      <c r="AB15" s="103"/>
      <c r="AC15" s="103"/>
      <c r="AD15" s="103"/>
      <c r="AE15" s="103"/>
      <c r="AF15" s="112"/>
      <c r="AG15" s="113" t="s">
        <v>290</v>
      </c>
      <c r="AH15" s="103"/>
      <c r="AI15" s="114" t="s">
        <v>6</v>
      </c>
      <c r="AJ15" s="103"/>
      <c r="AK15" s="103"/>
      <c r="AL15" s="103"/>
      <c r="AM15" s="103"/>
      <c r="AN15" s="103"/>
      <c r="AO15" s="103"/>
      <c r="AP15" s="103"/>
      <c r="AQ15" s="103"/>
      <c r="AR15" s="103"/>
      <c r="AS15" s="103"/>
      <c r="AT15" s="103"/>
      <c r="AU15" s="103"/>
      <c r="AV15" s="103"/>
      <c r="AW15" s="103"/>
      <c r="AX15" s="103"/>
      <c r="AY15" s="115"/>
      <c r="AZ15" s="116"/>
      <c r="BA15" s="117"/>
      <c r="BB15" s="97"/>
    </row>
    <row r="16" spans="1:54" ht="14.25" customHeight="1">
      <c r="A16" s="103"/>
      <c r="B16" s="967"/>
      <c r="C16" s="967"/>
      <c r="D16" s="967"/>
      <c r="E16" s="967"/>
      <c r="F16" s="967"/>
      <c r="G16" s="967"/>
      <c r="H16" s="967"/>
      <c r="I16" s="967"/>
      <c r="J16" s="967"/>
      <c r="K16" s="967"/>
      <c r="L16" s="967"/>
      <c r="M16" s="967"/>
      <c r="N16" s="967"/>
      <c r="O16" s="757"/>
      <c r="P16" s="757"/>
      <c r="Q16" s="757"/>
      <c r="R16" s="757"/>
      <c r="S16" s="757"/>
      <c r="T16" s="757"/>
      <c r="U16" s="757"/>
      <c r="V16" s="757"/>
      <c r="W16" s="757"/>
      <c r="X16" s="757"/>
      <c r="Y16" s="757"/>
      <c r="Z16" s="103"/>
      <c r="AA16" s="103"/>
      <c r="AB16" s="103"/>
      <c r="AC16" s="103"/>
      <c r="AD16" s="103"/>
      <c r="AE16" s="103"/>
      <c r="AF16" s="112"/>
      <c r="AG16" s="103"/>
      <c r="AH16" s="103"/>
      <c r="AI16" s="118" t="s">
        <v>573</v>
      </c>
      <c r="AJ16" s="103"/>
      <c r="AK16" s="103"/>
      <c r="AL16" s="103"/>
      <c r="AM16" s="103"/>
      <c r="AN16" s="103"/>
      <c r="AO16" s="103"/>
      <c r="AP16" s="103"/>
      <c r="AQ16" s="103"/>
      <c r="AR16" s="103"/>
      <c r="AS16" s="103"/>
      <c r="AT16" s="103"/>
      <c r="AU16" s="103"/>
      <c r="AV16" s="103"/>
      <c r="AW16" s="103"/>
      <c r="AX16" s="103"/>
      <c r="AY16" s="115"/>
      <c r="AZ16" s="116"/>
      <c r="BA16" s="117"/>
      <c r="BB16" s="97"/>
    </row>
    <row r="17" spans="1:54" ht="14.25" customHeight="1">
      <c r="A17" s="244"/>
      <c r="B17" s="967"/>
      <c r="C17" s="967"/>
      <c r="D17" s="967"/>
      <c r="E17" s="967"/>
      <c r="F17" s="967"/>
      <c r="G17" s="967"/>
      <c r="H17" s="967"/>
      <c r="I17" s="967"/>
      <c r="J17" s="967"/>
      <c r="K17" s="967"/>
      <c r="L17" s="967"/>
      <c r="M17" s="967"/>
      <c r="N17" s="967"/>
      <c r="O17" s="757"/>
      <c r="P17" s="757"/>
      <c r="Q17" s="757"/>
      <c r="R17" s="757"/>
      <c r="S17" s="757"/>
      <c r="T17" s="757"/>
      <c r="U17" s="757"/>
      <c r="V17" s="757"/>
      <c r="W17" s="757"/>
      <c r="X17" s="757"/>
      <c r="Y17" s="757"/>
      <c r="Z17" s="244"/>
      <c r="AA17" s="244"/>
      <c r="AB17" s="244"/>
      <c r="AC17" s="244"/>
      <c r="AD17" s="244"/>
      <c r="AE17" s="244"/>
      <c r="AF17" s="112"/>
      <c r="AH17" s="244"/>
      <c r="AI17" s="118"/>
      <c r="AJ17" s="244"/>
      <c r="AK17" s="244"/>
      <c r="AL17" s="244"/>
      <c r="AM17" s="244"/>
      <c r="AN17" s="244"/>
      <c r="AO17" s="244"/>
      <c r="AP17" s="244"/>
      <c r="AQ17" s="244"/>
      <c r="AR17" s="244"/>
      <c r="AS17" s="244"/>
      <c r="AT17" s="244"/>
      <c r="AU17" s="244"/>
      <c r="AV17" s="244"/>
      <c r="AW17" s="244"/>
      <c r="AX17" s="244"/>
      <c r="AY17" s="115"/>
      <c r="AZ17" s="116"/>
      <c r="BA17" s="117"/>
      <c r="BB17" s="97"/>
    </row>
    <row r="18" spans="1:54" ht="14.25" customHeight="1">
      <c r="A18" s="97"/>
      <c r="B18" s="967"/>
      <c r="C18" s="967"/>
      <c r="D18" s="967"/>
      <c r="E18" s="967"/>
      <c r="F18" s="967"/>
      <c r="G18" s="967"/>
      <c r="H18" s="967"/>
      <c r="I18" s="967"/>
      <c r="J18" s="967"/>
      <c r="K18" s="967"/>
      <c r="L18" s="967"/>
      <c r="M18" s="967"/>
      <c r="N18" s="967"/>
      <c r="O18" s="757"/>
      <c r="P18" s="757"/>
      <c r="Q18" s="757"/>
      <c r="R18" s="757"/>
      <c r="S18" s="757"/>
      <c r="T18" s="757"/>
      <c r="U18" s="757"/>
      <c r="V18" s="757"/>
      <c r="W18" s="757"/>
      <c r="X18" s="757"/>
      <c r="Y18" s="757"/>
      <c r="Z18" s="102"/>
      <c r="AA18" s="102"/>
      <c r="AB18" s="102"/>
      <c r="AC18" s="102"/>
      <c r="AD18" s="102"/>
      <c r="AE18" s="102"/>
      <c r="AF18" s="119"/>
      <c r="AG18" s="113" t="s">
        <v>290</v>
      </c>
      <c r="AH18" s="116"/>
      <c r="AI18" s="116" t="s">
        <v>196</v>
      </c>
      <c r="AJ18" s="116"/>
      <c r="AK18" s="116"/>
      <c r="AL18" s="116"/>
      <c r="AM18" s="116"/>
      <c r="AN18" s="116"/>
      <c r="AO18" s="116"/>
      <c r="AP18" s="116"/>
      <c r="AQ18" s="116"/>
      <c r="AR18" s="116"/>
      <c r="AS18" s="116"/>
      <c r="AT18" s="116"/>
      <c r="AU18" s="116"/>
      <c r="AV18" s="116"/>
      <c r="AW18" s="116"/>
      <c r="AX18" s="116"/>
      <c r="AY18" s="116"/>
      <c r="AZ18" s="116"/>
      <c r="BA18" s="117"/>
      <c r="BB18" s="97"/>
    </row>
    <row r="19" spans="1:54" ht="14.25" customHeight="1">
      <c r="A19" s="97"/>
      <c r="B19" s="967"/>
      <c r="C19" s="967"/>
      <c r="D19" s="967"/>
      <c r="E19" s="967"/>
      <c r="F19" s="967"/>
      <c r="G19" s="967"/>
      <c r="H19" s="967"/>
      <c r="I19" s="967"/>
      <c r="J19" s="967"/>
      <c r="K19" s="967"/>
      <c r="L19" s="967"/>
      <c r="M19" s="967"/>
      <c r="N19" s="967"/>
      <c r="O19" s="757"/>
      <c r="P19" s="757"/>
      <c r="Q19" s="757"/>
      <c r="R19" s="757"/>
      <c r="S19" s="757"/>
      <c r="T19" s="757"/>
      <c r="U19" s="757"/>
      <c r="V19" s="757"/>
      <c r="W19" s="757"/>
      <c r="X19" s="757"/>
      <c r="Y19" s="757"/>
      <c r="Z19" s="102"/>
      <c r="AA19" s="102"/>
      <c r="AB19" s="102"/>
      <c r="AC19" s="102"/>
      <c r="AD19" s="102"/>
      <c r="AE19" s="102"/>
      <c r="AF19" s="119"/>
      <c r="AG19" s="113"/>
      <c r="AH19" s="116"/>
      <c r="AI19" s="116"/>
      <c r="AJ19" s="116"/>
      <c r="AK19" s="116"/>
      <c r="AL19" s="116"/>
      <c r="AM19" s="116"/>
      <c r="AN19" s="116"/>
      <c r="AO19" s="116"/>
      <c r="AP19" s="116"/>
      <c r="AQ19" s="116"/>
      <c r="AR19" s="116"/>
      <c r="AS19" s="116"/>
      <c r="AT19" s="116"/>
      <c r="AU19" s="116"/>
      <c r="AV19" s="116"/>
      <c r="AW19" s="116"/>
      <c r="AX19" s="116"/>
      <c r="AY19" s="116"/>
      <c r="AZ19" s="116"/>
      <c r="BA19" s="117"/>
      <c r="BB19" s="97"/>
    </row>
    <row r="20" spans="1:54" ht="14.25" customHeight="1">
      <c r="A20" s="97"/>
      <c r="B20" s="967"/>
      <c r="C20" s="967"/>
      <c r="D20" s="967"/>
      <c r="E20" s="967"/>
      <c r="F20" s="967"/>
      <c r="G20" s="967"/>
      <c r="H20" s="967"/>
      <c r="I20" s="967"/>
      <c r="J20" s="967"/>
      <c r="K20" s="967"/>
      <c r="L20" s="967"/>
      <c r="M20" s="967"/>
      <c r="N20" s="967"/>
      <c r="O20" s="757"/>
      <c r="P20" s="757"/>
      <c r="Q20" s="757"/>
      <c r="R20" s="757"/>
      <c r="S20" s="757"/>
      <c r="T20" s="757"/>
      <c r="U20" s="757"/>
      <c r="V20" s="757"/>
      <c r="W20" s="757"/>
      <c r="X20" s="757"/>
      <c r="Y20" s="757"/>
      <c r="Z20" s="102"/>
      <c r="AA20" s="102"/>
      <c r="AB20" s="102"/>
      <c r="AC20" s="102"/>
      <c r="AD20" s="102"/>
      <c r="AE20" s="102"/>
      <c r="AF20" s="119"/>
      <c r="AG20" s="113" t="s">
        <v>290</v>
      </c>
      <c r="AH20" s="116"/>
      <c r="AI20" s="116" t="s">
        <v>809</v>
      </c>
      <c r="AJ20" s="116"/>
      <c r="AK20" s="116"/>
      <c r="AL20" s="116"/>
      <c r="AM20" s="116"/>
      <c r="AN20" s="116"/>
      <c r="AO20" s="116"/>
      <c r="AP20" s="116"/>
      <c r="AQ20" s="116"/>
      <c r="AR20" s="116"/>
      <c r="AS20" s="116"/>
      <c r="AT20" s="116"/>
      <c r="AU20" s="116"/>
      <c r="AV20" s="116"/>
      <c r="AW20" s="116"/>
      <c r="AX20" s="116"/>
      <c r="AY20" s="116"/>
      <c r="AZ20" s="116"/>
      <c r="BA20" s="117"/>
      <c r="BB20" s="97"/>
    </row>
    <row r="21" spans="1:54" ht="14.25" customHeight="1">
      <c r="A21" s="97"/>
      <c r="B21" s="967"/>
      <c r="C21" s="967"/>
      <c r="D21" s="967"/>
      <c r="E21" s="967"/>
      <c r="F21" s="967"/>
      <c r="G21" s="967"/>
      <c r="H21" s="967"/>
      <c r="I21" s="967"/>
      <c r="J21" s="967"/>
      <c r="K21" s="967"/>
      <c r="L21" s="967"/>
      <c r="M21" s="967"/>
      <c r="N21" s="967"/>
      <c r="O21" s="757"/>
      <c r="P21" s="757"/>
      <c r="Q21" s="757"/>
      <c r="R21" s="757"/>
      <c r="S21" s="757"/>
      <c r="T21" s="757"/>
      <c r="U21" s="757"/>
      <c r="V21" s="757"/>
      <c r="W21" s="757"/>
      <c r="X21" s="757"/>
      <c r="Y21" s="757"/>
      <c r="Z21" s="102"/>
      <c r="AA21" s="102"/>
      <c r="AB21" s="102"/>
      <c r="AC21" s="102"/>
      <c r="AD21" s="102"/>
      <c r="AE21" s="102"/>
      <c r="AF21" s="120"/>
      <c r="AG21" s="121"/>
      <c r="AH21" s="121"/>
      <c r="AI21" s="121"/>
      <c r="AJ21" s="121"/>
      <c r="AK21" s="121"/>
      <c r="AL21" s="121"/>
      <c r="AM21" s="121"/>
      <c r="AN21" s="121"/>
      <c r="AO21" s="121"/>
      <c r="AP21" s="121"/>
      <c r="AQ21" s="121"/>
      <c r="AR21" s="121"/>
      <c r="AS21" s="121"/>
      <c r="AT21" s="121"/>
      <c r="AU21" s="121"/>
      <c r="AV21" s="121"/>
      <c r="AW21" s="121"/>
      <c r="AX21" s="121"/>
      <c r="AY21" s="121"/>
      <c r="AZ21" s="121"/>
      <c r="BA21" s="122"/>
      <c r="BB21" s="97"/>
    </row>
    <row r="22" spans="1:54" ht="14.25" customHeight="1">
      <c r="A22" s="97"/>
      <c r="B22" s="757" t="s">
        <v>27</v>
      </c>
      <c r="C22" s="757"/>
      <c r="D22" s="757"/>
      <c r="E22" s="757"/>
      <c r="F22" s="757"/>
      <c r="G22" s="757"/>
      <c r="H22" s="757"/>
      <c r="I22" s="757"/>
      <c r="J22" s="757"/>
      <c r="K22" s="757"/>
      <c r="L22" s="757"/>
      <c r="M22" s="757"/>
      <c r="N22" s="757"/>
      <c r="O22" s="757" t="s">
        <v>28</v>
      </c>
      <c r="P22" s="757"/>
      <c r="Q22" s="757"/>
      <c r="R22" s="757"/>
      <c r="S22" s="757"/>
      <c r="T22" s="757"/>
      <c r="U22" s="757"/>
      <c r="V22" s="757"/>
      <c r="W22" s="757"/>
      <c r="X22" s="757"/>
      <c r="Y22" s="757"/>
      <c r="Z22" s="102"/>
      <c r="AA22" s="102"/>
      <c r="AB22" s="102"/>
      <c r="AC22" s="102"/>
      <c r="AD22" s="102"/>
      <c r="AE22" s="102"/>
      <c r="AF22" s="123"/>
      <c r="AG22" s="110"/>
      <c r="AH22" s="110"/>
      <c r="AI22" s="110"/>
      <c r="AJ22" s="110"/>
      <c r="AK22" s="110"/>
      <c r="AL22" s="110"/>
      <c r="AM22" s="110"/>
      <c r="AN22" s="110"/>
      <c r="AO22" s="110"/>
      <c r="AP22" s="110"/>
      <c r="AQ22" s="110"/>
      <c r="AR22" s="110"/>
      <c r="AS22" s="110"/>
      <c r="AT22" s="110"/>
      <c r="AU22" s="110"/>
      <c r="AV22" s="110"/>
      <c r="AW22" s="110"/>
      <c r="AX22" s="110"/>
      <c r="AY22" s="110"/>
      <c r="AZ22" s="110"/>
      <c r="BA22" s="111"/>
      <c r="BB22" s="97"/>
    </row>
    <row r="23" spans="1:54" ht="14.25" customHeight="1">
      <c r="A23" s="97"/>
      <c r="B23" s="757"/>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102"/>
      <c r="AA23" s="102"/>
      <c r="AB23" s="102"/>
      <c r="AC23" s="102"/>
      <c r="AD23" s="102"/>
      <c r="AE23" s="102"/>
      <c r="AF23" s="119"/>
      <c r="AG23" s="113" t="s">
        <v>290</v>
      </c>
      <c r="AH23" s="116"/>
      <c r="AI23" s="116" t="s">
        <v>8</v>
      </c>
      <c r="AJ23" s="116"/>
      <c r="AK23" s="116"/>
      <c r="AL23" s="116"/>
      <c r="AM23" s="116"/>
      <c r="AN23" s="116"/>
      <c r="AO23" s="116"/>
      <c r="AP23" s="116"/>
      <c r="AQ23" s="116"/>
      <c r="AR23" s="116"/>
      <c r="AS23" s="116"/>
      <c r="AT23" s="116"/>
      <c r="AU23" s="116"/>
      <c r="AV23" s="116"/>
      <c r="AW23" s="116"/>
      <c r="AX23" s="116"/>
      <c r="AY23" s="116"/>
      <c r="AZ23" s="116"/>
      <c r="BA23" s="117"/>
      <c r="BB23" s="97"/>
    </row>
    <row r="24" spans="1:54" ht="14.25" customHeight="1">
      <c r="A24" s="97"/>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102"/>
      <c r="AA24" s="102"/>
      <c r="AB24" s="102"/>
      <c r="AC24" s="102"/>
      <c r="AD24" s="102"/>
      <c r="AE24" s="102"/>
      <c r="AF24" s="119"/>
      <c r="AG24" s="113"/>
      <c r="AH24" s="116"/>
      <c r="AI24" s="116"/>
      <c r="AJ24" s="116"/>
      <c r="AK24" s="116"/>
      <c r="AL24" s="116"/>
      <c r="AM24" s="116"/>
      <c r="AN24" s="116"/>
      <c r="AO24" s="116"/>
      <c r="AP24" s="116"/>
      <c r="AQ24" s="116"/>
      <c r="AR24" s="116"/>
      <c r="AS24" s="116"/>
      <c r="AT24" s="116"/>
      <c r="AU24" s="116"/>
      <c r="AV24" s="116"/>
      <c r="AW24" s="116"/>
      <c r="AX24" s="116"/>
      <c r="AY24" s="116"/>
      <c r="AZ24" s="116"/>
      <c r="BA24" s="117"/>
      <c r="BB24" s="97"/>
    </row>
    <row r="25" spans="1:54" ht="14.25" customHeight="1">
      <c r="A25" s="97"/>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102"/>
      <c r="AA25" s="102"/>
      <c r="AB25" s="102"/>
      <c r="AC25" s="102"/>
      <c r="AD25" s="102"/>
      <c r="AE25" s="102"/>
      <c r="AF25" s="119"/>
      <c r="AG25" s="113" t="s">
        <v>290</v>
      </c>
      <c r="AH25" s="116"/>
      <c r="AI25" s="116" t="s">
        <v>304</v>
      </c>
      <c r="AJ25" s="116"/>
      <c r="AK25" s="116"/>
      <c r="AL25" s="116"/>
      <c r="AM25" s="116"/>
      <c r="AN25" s="116"/>
      <c r="AO25" s="116"/>
      <c r="AP25" s="116"/>
      <c r="AQ25" s="116"/>
      <c r="AR25" s="116"/>
      <c r="AS25" s="116"/>
      <c r="AT25" s="116"/>
      <c r="AU25" s="116"/>
      <c r="AV25" s="116"/>
      <c r="AW25" s="116"/>
      <c r="AX25" s="116"/>
      <c r="AY25" s="116"/>
      <c r="AZ25" s="116"/>
      <c r="BA25" s="117"/>
      <c r="BB25" s="97"/>
    </row>
    <row r="26" spans="1:54" ht="14.25" customHeight="1">
      <c r="A26" s="97"/>
      <c r="B26" s="757"/>
      <c r="C26" s="757"/>
      <c r="D26" s="757"/>
      <c r="E26" s="757"/>
      <c r="F26" s="757"/>
      <c r="G26" s="757"/>
      <c r="H26" s="757"/>
      <c r="I26" s="757"/>
      <c r="J26" s="757"/>
      <c r="K26" s="757"/>
      <c r="L26" s="757"/>
      <c r="M26" s="757"/>
      <c r="N26" s="757"/>
      <c r="O26" s="757"/>
      <c r="P26" s="757"/>
      <c r="Q26" s="757"/>
      <c r="R26" s="757"/>
      <c r="S26" s="757"/>
      <c r="T26" s="757"/>
      <c r="U26" s="757"/>
      <c r="V26" s="757"/>
      <c r="W26" s="757"/>
      <c r="X26" s="757"/>
      <c r="Y26" s="757"/>
      <c r="Z26" s="102"/>
      <c r="AA26" s="102"/>
      <c r="AB26" s="102"/>
      <c r="AC26" s="102"/>
      <c r="AD26" s="102"/>
      <c r="AE26" s="102"/>
      <c r="AF26" s="120"/>
      <c r="AG26" s="121"/>
      <c r="AH26" s="121"/>
      <c r="AI26" s="121"/>
      <c r="AJ26" s="121"/>
      <c r="AK26" s="121"/>
      <c r="AL26" s="121"/>
      <c r="AM26" s="121"/>
      <c r="AN26" s="121"/>
      <c r="AO26" s="121"/>
      <c r="AP26" s="121"/>
      <c r="AQ26" s="121"/>
      <c r="AR26" s="121"/>
      <c r="AS26" s="121"/>
      <c r="AT26" s="121"/>
      <c r="AU26" s="121"/>
      <c r="AV26" s="121"/>
      <c r="AW26" s="121"/>
      <c r="AX26" s="121"/>
      <c r="AY26" s="121"/>
      <c r="AZ26" s="121"/>
      <c r="BA26" s="122"/>
      <c r="BB26" s="97"/>
    </row>
    <row r="27" spans="1:54" ht="14.25" customHeight="1">
      <c r="A27" s="97"/>
      <c r="B27" s="968" t="s">
        <v>192</v>
      </c>
      <c r="C27" s="968"/>
      <c r="D27" s="968"/>
      <c r="E27" s="968"/>
      <c r="F27" s="968"/>
      <c r="G27" s="968"/>
      <c r="H27" s="968"/>
      <c r="I27" s="968"/>
      <c r="J27" s="968"/>
      <c r="K27" s="968"/>
      <c r="L27" s="968"/>
      <c r="M27" s="968"/>
      <c r="N27" s="968"/>
      <c r="O27" s="757" t="s">
        <v>29</v>
      </c>
      <c r="P27" s="757"/>
      <c r="Q27" s="757"/>
      <c r="R27" s="757"/>
      <c r="S27" s="757"/>
      <c r="T27" s="757"/>
      <c r="U27" s="757"/>
      <c r="V27" s="757"/>
      <c r="W27" s="757"/>
      <c r="X27" s="757"/>
      <c r="Y27" s="757"/>
      <c r="Z27" s="102"/>
      <c r="AA27" s="102"/>
      <c r="AB27" s="102"/>
      <c r="AC27" s="102"/>
      <c r="AD27" s="102"/>
      <c r="AE27" s="102"/>
      <c r="AF27" s="123"/>
      <c r="AG27" s="110"/>
      <c r="AH27" s="110"/>
      <c r="AI27" s="110"/>
      <c r="AJ27" s="110"/>
      <c r="AK27" s="110"/>
      <c r="AL27" s="110"/>
      <c r="AM27" s="110"/>
      <c r="AN27" s="110"/>
      <c r="AO27" s="110"/>
      <c r="AP27" s="110"/>
      <c r="AQ27" s="110"/>
      <c r="AR27" s="110"/>
      <c r="AS27" s="110"/>
      <c r="AT27" s="110"/>
      <c r="AU27" s="110"/>
      <c r="AV27" s="110"/>
      <c r="AW27" s="110"/>
      <c r="AX27" s="110"/>
      <c r="AY27" s="110"/>
      <c r="AZ27" s="110"/>
      <c r="BA27" s="111"/>
      <c r="BB27" s="97"/>
    </row>
    <row r="28" spans="1:54" ht="14.25" customHeight="1">
      <c r="A28" s="97"/>
      <c r="B28" s="968"/>
      <c r="C28" s="968"/>
      <c r="D28" s="968"/>
      <c r="E28" s="968"/>
      <c r="F28" s="968"/>
      <c r="G28" s="968"/>
      <c r="H28" s="968"/>
      <c r="I28" s="968"/>
      <c r="J28" s="968"/>
      <c r="K28" s="968"/>
      <c r="L28" s="968"/>
      <c r="M28" s="968"/>
      <c r="N28" s="968"/>
      <c r="O28" s="757"/>
      <c r="P28" s="757"/>
      <c r="Q28" s="757"/>
      <c r="R28" s="757"/>
      <c r="S28" s="757"/>
      <c r="T28" s="757"/>
      <c r="U28" s="757"/>
      <c r="V28" s="757"/>
      <c r="W28" s="757"/>
      <c r="X28" s="757"/>
      <c r="Y28" s="757"/>
      <c r="Z28" s="102"/>
      <c r="AA28" s="102"/>
      <c r="AB28" s="102"/>
      <c r="AC28" s="102"/>
      <c r="AD28" s="102"/>
      <c r="AE28" s="102"/>
      <c r="AF28" s="119"/>
      <c r="AG28" s="113" t="s">
        <v>290</v>
      </c>
      <c r="AH28" s="116"/>
      <c r="AI28" s="116" t="s">
        <v>9</v>
      </c>
      <c r="AJ28" s="116"/>
      <c r="AK28" s="116"/>
      <c r="AL28" s="116"/>
      <c r="AM28" s="116"/>
      <c r="AN28" s="116"/>
      <c r="AO28" s="116"/>
      <c r="AP28" s="116"/>
      <c r="AQ28" s="116"/>
      <c r="AR28" s="116"/>
      <c r="AS28" s="116"/>
      <c r="AT28" s="116"/>
      <c r="AU28" s="116"/>
      <c r="AV28" s="116"/>
      <c r="AW28" s="116"/>
      <c r="AX28" s="116"/>
      <c r="AY28" s="116"/>
      <c r="AZ28" s="116"/>
      <c r="BA28" s="117"/>
      <c r="BB28" s="97"/>
    </row>
    <row r="29" spans="1:54" ht="14.25" customHeight="1">
      <c r="A29" s="97"/>
      <c r="B29" s="968"/>
      <c r="C29" s="968"/>
      <c r="D29" s="968"/>
      <c r="E29" s="968"/>
      <c r="F29" s="968"/>
      <c r="G29" s="968"/>
      <c r="H29" s="968"/>
      <c r="I29" s="968"/>
      <c r="J29" s="968"/>
      <c r="K29" s="968"/>
      <c r="L29" s="968"/>
      <c r="M29" s="968"/>
      <c r="N29" s="968"/>
      <c r="O29" s="757"/>
      <c r="P29" s="757"/>
      <c r="Q29" s="757"/>
      <c r="R29" s="757"/>
      <c r="S29" s="757"/>
      <c r="T29" s="757"/>
      <c r="U29" s="757"/>
      <c r="V29" s="757"/>
      <c r="W29" s="757"/>
      <c r="X29" s="757"/>
      <c r="Y29" s="757"/>
      <c r="Z29" s="102"/>
      <c r="AA29" s="102"/>
      <c r="AB29" s="102"/>
      <c r="AC29" s="102"/>
      <c r="AD29" s="102"/>
      <c r="AE29" s="102"/>
      <c r="AF29" s="119"/>
      <c r="AG29" s="116"/>
      <c r="AH29" s="116"/>
      <c r="AI29" s="116" t="s">
        <v>10</v>
      </c>
      <c r="AJ29" s="116"/>
      <c r="AK29" s="116"/>
      <c r="AL29" s="116"/>
      <c r="AM29" s="116" t="s">
        <v>305</v>
      </c>
      <c r="AN29" s="926"/>
      <c r="AO29" s="926"/>
      <c r="AP29" s="926"/>
      <c r="AQ29" s="926"/>
      <c r="AR29" s="116" t="s">
        <v>306</v>
      </c>
      <c r="AS29" s="116"/>
      <c r="AT29" s="116"/>
      <c r="AU29" s="116"/>
      <c r="AV29" s="116"/>
      <c r="AW29" s="116"/>
      <c r="AX29" s="116"/>
      <c r="AY29" s="116"/>
      <c r="AZ29" s="116"/>
      <c r="BA29" s="117"/>
      <c r="BB29" s="97"/>
    </row>
    <row r="30" spans="1:54" ht="14.25" customHeight="1">
      <c r="A30" s="97"/>
      <c r="B30" s="968"/>
      <c r="C30" s="968"/>
      <c r="D30" s="968"/>
      <c r="E30" s="968"/>
      <c r="F30" s="968"/>
      <c r="G30" s="968"/>
      <c r="H30" s="968"/>
      <c r="I30" s="968"/>
      <c r="J30" s="968"/>
      <c r="K30" s="968"/>
      <c r="L30" s="968"/>
      <c r="M30" s="968"/>
      <c r="N30" s="968"/>
      <c r="O30" s="757"/>
      <c r="P30" s="757"/>
      <c r="Q30" s="757"/>
      <c r="R30" s="757"/>
      <c r="S30" s="757"/>
      <c r="T30" s="757"/>
      <c r="U30" s="757"/>
      <c r="V30" s="757"/>
      <c r="W30" s="757"/>
      <c r="X30" s="757"/>
      <c r="Y30" s="757"/>
      <c r="Z30" s="102"/>
      <c r="AA30" s="102"/>
      <c r="AB30" s="102"/>
      <c r="AC30" s="102"/>
      <c r="AD30" s="102"/>
      <c r="AE30" s="102"/>
      <c r="AF30" s="119"/>
      <c r="AG30" s="116"/>
      <c r="AH30" s="116"/>
      <c r="AI30" s="116"/>
      <c r="AJ30" s="116"/>
      <c r="AK30" s="116"/>
      <c r="AL30" s="116"/>
      <c r="AM30" s="116"/>
      <c r="AN30" s="116"/>
      <c r="AO30" s="116"/>
      <c r="AP30" s="116"/>
      <c r="AQ30" s="116"/>
      <c r="AR30" s="116"/>
      <c r="AS30" s="116"/>
      <c r="AT30" s="116"/>
      <c r="AU30" s="116"/>
      <c r="AV30" s="116"/>
      <c r="AW30" s="116"/>
      <c r="AX30" s="116"/>
      <c r="AY30" s="116"/>
      <c r="AZ30" s="116"/>
      <c r="BA30" s="117"/>
      <c r="BB30" s="97"/>
    </row>
    <row r="31" spans="1:54" ht="14.25" customHeight="1">
      <c r="A31" s="97"/>
      <c r="B31" s="968"/>
      <c r="C31" s="968"/>
      <c r="D31" s="968"/>
      <c r="E31" s="968"/>
      <c r="F31" s="968"/>
      <c r="G31" s="968"/>
      <c r="H31" s="968"/>
      <c r="I31" s="968"/>
      <c r="J31" s="968"/>
      <c r="K31" s="968"/>
      <c r="L31" s="968"/>
      <c r="M31" s="968"/>
      <c r="N31" s="968"/>
      <c r="O31" s="757"/>
      <c r="P31" s="757"/>
      <c r="Q31" s="757"/>
      <c r="R31" s="757"/>
      <c r="S31" s="757"/>
      <c r="T31" s="757"/>
      <c r="U31" s="757"/>
      <c r="V31" s="757"/>
      <c r="W31" s="757"/>
      <c r="X31" s="757"/>
      <c r="Y31" s="757"/>
      <c r="Z31" s="102"/>
      <c r="AA31" s="102"/>
      <c r="AB31" s="102"/>
      <c r="AC31" s="102"/>
      <c r="AD31" s="102"/>
      <c r="AE31" s="102"/>
      <c r="AF31" s="119"/>
      <c r="AG31" s="113" t="s">
        <v>290</v>
      </c>
      <c r="AH31" s="116"/>
      <c r="AI31" s="116" t="s">
        <v>13</v>
      </c>
      <c r="AJ31" s="116"/>
      <c r="AK31" s="116"/>
      <c r="AL31" s="116"/>
      <c r="AM31" s="116"/>
      <c r="AN31" s="116"/>
      <c r="AO31" s="116"/>
      <c r="AP31" s="116"/>
      <c r="AQ31" s="116"/>
      <c r="AR31" s="116"/>
      <c r="AS31" s="116"/>
      <c r="AT31" s="116"/>
      <c r="AU31" s="116"/>
      <c r="AV31" s="116"/>
      <c r="AW31" s="116"/>
      <c r="AX31" s="116"/>
      <c r="AY31" s="116"/>
      <c r="AZ31" s="116"/>
      <c r="BA31" s="117"/>
      <c r="BB31" s="97"/>
    </row>
    <row r="32" spans="1:54" ht="14.25" customHeight="1">
      <c r="A32" s="97"/>
      <c r="B32" s="968"/>
      <c r="C32" s="968"/>
      <c r="D32" s="968"/>
      <c r="E32" s="968"/>
      <c r="F32" s="968"/>
      <c r="G32" s="968"/>
      <c r="H32" s="968"/>
      <c r="I32" s="968"/>
      <c r="J32" s="968"/>
      <c r="K32" s="968"/>
      <c r="L32" s="968"/>
      <c r="M32" s="968"/>
      <c r="N32" s="968"/>
      <c r="O32" s="757"/>
      <c r="P32" s="757"/>
      <c r="Q32" s="757"/>
      <c r="R32" s="757"/>
      <c r="S32" s="757"/>
      <c r="T32" s="757"/>
      <c r="U32" s="757"/>
      <c r="V32" s="757"/>
      <c r="W32" s="757"/>
      <c r="X32" s="757"/>
      <c r="Y32" s="757"/>
      <c r="Z32" s="102"/>
      <c r="AA32" s="102"/>
      <c r="AB32" s="102"/>
      <c r="AC32" s="102"/>
      <c r="AD32" s="102"/>
      <c r="AE32" s="102"/>
      <c r="AF32" s="119"/>
      <c r="AG32" s="116"/>
      <c r="AH32" s="116"/>
      <c r="AI32" s="116" t="s">
        <v>10</v>
      </c>
      <c r="AJ32" s="116"/>
      <c r="AK32" s="116"/>
      <c r="AL32" s="116"/>
      <c r="AM32" s="116" t="s">
        <v>305</v>
      </c>
      <c r="AN32" s="926"/>
      <c r="AO32" s="926"/>
      <c r="AP32" s="926"/>
      <c r="AQ32" s="926"/>
      <c r="AR32" s="116" t="s">
        <v>306</v>
      </c>
      <c r="AS32" s="116"/>
      <c r="AT32" s="116"/>
      <c r="AU32" s="116"/>
      <c r="AV32" s="116"/>
      <c r="AW32" s="116"/>
      <c r="AX32" s="116"/>
      <c r="AY32" s="116"/>
      <c r="AZ32" s="116"/>
      <c r="BA32" s="117"/>
      <c r="BB32" s="97"/>
    </row>
    <row r="33" spans="1:54" ht="14.25" customHeight="1">
      <c r="A33" s="97"/>
      <c r="B33" s="968"/>
      <c r="C33" s="968"/>
      <c r="D33" s="968"/>
      <c r="E33" s="968"/>
      <c r="F33" s="968"/>
      <c r="G33" s="968"/>
      <c r="H33" s="968"/>
      <c r="I33" s="968"/>
      <c r="J33" s="968"/>
      <c r="K33" s="968"/>
      <c r="L33" s="968"/>
      <c r="M33" s="968"/>
      <c r="N33" s="968"/>
      <c r="O33" s="757"/>
      <c r="P33" s="757"/>
      <c r="Q33" s="757"/>
      <c r="R33" s="757"/>
      <c r="S33" s="757"/>
      <c r="T33" s="757"/>
      <c r="U33" s="757"/>
      <c r="V33" s="757"/>
      <c r="W33" s="757"/>
      <c r="X33" s="757"/>
      <c r="Y33" s="757"/>
      <c r="Z33" s="102"/>
      <c r="AA33" s="102"/>
      <c r="AB33" s="102"/>
      <c r="AC33" s="102"/>
      <c r="AD33" s="102"/>
      <c r="AE33" s="102"/>
      <c r="AF33" s="119"/>
      <c r="AG33" s="116"/>
      <c r="AH33" s="116"/>
      <c r="AI33" s="116"/>
      <c r="AJ33" s="116"/>
      <c r="AK33" s="116"/>
      <c r="AL33" s="116"/>
      <c r="AM33" s="116"/>
      <c r="AN33" s="124"/>
      <c r="AO33" s="124"/>
      <c r="AP33" s="124"/>
      <c r="AQ33" s="124"/>
      <c r="AR33" s="116"/>
      <c r="AS33" s="116"/>
      <c r="AT33" s="116"/>
      <c r="AU33" s="116"/>
      <c r="AV33" s="116"/>
      <c r="AW33" s="116"/>
      <c r="AX33" s="116"/>
      <c r="AY33" s="116"/>
      <c r="AZ33" s="116"/>
      <c r="BA33" s="117"/>
      <c r="BB33" s="97"/>
    </row>
    <row r="34" spans="1:54" ht="14.25" customHeight="1">
      <c r="A34" s="97"/>
      <c r="B34" s="968"/>
      <c r="C34" s="968"/>
      <c r="D34" s="968"/>
      <c r="E34" s="968"/>
      <c r="F34" s="968"/>
      <c r="G34" s="968"/>
      <c r="H34" s="968"/>
      <c r="I34" s="968"/>
      <c r="J34" s="968"/>
      <c r="K34" s="968"/>
      <c r="L34" s="968"/>
      <c r="M34" s="968"/>
      <c r="N34" s="968"/>
      <c r="O34" s="757"/>
      <c r="P34" s="757"/>
      <c r="Q34" s="757"/>
      <c r="R34" s="757"/>
      <c r="S34" s="757"/>
      <c r="T34" s="757"/>
      <c r="U34" s="757"/>
      <c r="V34" s="757"/>
      <c r="W34" s="757"/>
      <c r="X34" s="757"/>
      <c r="Y34" s="757"/>
      <c r="Z34" s="102"/>
      <c r="AA34" s="102"/>
      <c r="AB34" s="102"/>
      <c r="AC34" s="102"/>
      <c r="AD34" s="102"/>
      <c r="AE34" s="102"/>
      <c r="AF34" s="119"/>
      <c r="AG34" s="113" t="s">
        <v>290</v>
      </c>
      <c r="AH34" s="116"/>
      <c r="AI34" s="116" t="s">
        <v>307</v>
      </c>
      <c r="AJ34" s="116"/>
      <c r="AK34" s="116"/>
      <c r="AL34" s="116"/>
      <c r="AM34" s="116"/>
      <c r="AN34" s="124"/>
      <c r="AO34" s="124"/>
      <c r="AP34" s="124"/>
      <c r="AQ34" s="124"/>
      <c r="AR34" s="116"/>
      <c r="AS34" s="116"/>
      <c r="AT34" s="116"/>
      <c r="AU34" s="116"/>
      <c r="AV34" s="116"/>
      <c r="AW34" s="116"/>
      <c r="AX34" s="116"/>
      <c r="AY34" s="116"/>
      <c r="AZ34" s="116"/>
      <c r="BA34" s="117"/>
      <c r="BB34" s="97"/>
    </row>
    <row r="35" spans="1:54" ht="14.25" customHeight="1">
      <c r="A35" s="97"/>
      <c r="B35" s="968"/>
      <c r="C35" s="968"/>
      <c r="D35" s="968"/>
      <c r="E35" s="968"/>
      <c r="F35" s="968"/>
      <c r="G35" s="968"/>
      <c r="H35" s="968"/>
      <c r="I35" s="968"/>
      <c r="J35" s="968"/>
      <c r="K35" s="968"/>
      <c r="L35" s="968"/>
      <c r="M35" s="968"/>
      <c r="N35" s="968"/>
      <c r="O35" s="757"/>
      <c r="P35" s="757"/>
      <c r="Q35" s="757"/>
      <c r="R35" s="757"/>
      <c r="S35" s="757"/>
      <c r="T35" s="757"/>
      <c r="U35" s="757"/>
      <c r="V35" s="757"/>
      <c r="W35" s="757"/>
      <c r="X35" s="757"/>
      <c r="Y35" s="757"/>
      <c r="Z35" s="102"/>
      <c r="AA35" s="102"/>
      <c r="AB35" s="102"/>
      <c r="AC35" s="102"/>
      <c r="AD35" s="102"/>
      <c r="AE35" s="102"/>
      <c r="AF35" s="120"/>
      <c r="AG35" s="121"/>
      <c r="AH35" s="121"/>
      <c r="AI35" s="121"/>
      <c r="AJ35" s="121"/>
      <c r="AK35" s="121"/>
      <c r="AL35" s="121"/>
      <c r="AM35" s="121"/>
      <c r="AN35" s="121"/>
      <c r="AO35" s="121"/>
      <c r="AP35" s="121"/>
      <c r="AQ35" s="121"/>
      <c r="AR35" s="121"/>
      <c r="AS35" s="121"/>
      <c r="AT35" s="121"/>
      <c r="AU35" s="121"/>
      <c r="AV35" s="121"/>
      <c r="AW35" s="121"/>
      <c r="AX35" s="121"/>
      <c r="AY35" s="121"/>
      <c r="AZ35" s="121"/>
      <c r="BA35" s="122"/>
      <c r="BB35" s="97"/>
    </row>
    <row r="36" spans="1:54" ht="14.25" customHeight="1">
      <c r="A36" s="97"/>
      <c r="B36" s="757" t="s">
        <v>30</v>
      </c>
      <c r="C36" s="757"/>
      <c r="D36" s="757"/>
      <c r="E36" s="757"/>
      <c r="F36" s="757"/>
      <c r="G36" s="757"/>
      <c r="H36" s="757"/>
      <c r="I36" s="757"/>
      <c r="J36" s="757"/>
      <c r="K36" s="757"/>
      <c r="L36" s="757"/>
      <c r="M36" s="757"/>
      <c r="N36" s="757"/>
      <c r="O36" s="757" t="s">
        <v>31</v>
      </c>
      <c r="P36" s="757"/>
      <c r="Q36" s="757"/>
      <c r="R36" s="757"/>
      <c r="S36" s="757"/>
      <c r="T36" s="757"/>
      <c r="U36" s="757"/>
      <c r="V36" s="757"/>
      <c r="W36" s="757"/>
      <c r="X36" s="757"/>
      <c r="Y36" s="757"/>
      <c r="Z36" s="102"/>
      <c r="AA36" s="102"/>
      <c r="AB36" s="102"/>
      <c r="AC36" s="102"/>
      <c r="AD36" s="102"/>
      <c r="AE36" s="102"/>
      <c r="AF36" s="123"/>
      <c r="AG36" s="110"/>
      <c r="AH36" s="110"/>
      <c r="AI36" s="110"/>
      <c r="AJ36" s="110"/>
      <c r="AK36" s="110"/>
      <c r="AL36" s="110"/>
      <c r="AM36" s="110"/>
      <c r="AN36" s="110"/>
      <c r="AO36" s="110"/>
      <c r="AP36" s="110"/>
      <c r="AQ36" s="110"/>
      <c r="AR36" s="110"/>
      <c r="AS36" s="110"/>
      <c r="AT36" s="110"/>
      <c r="AU36" s="110"/>
      <c r="AV36" s="110"/>
      <c r="AW36" s="110"/>
      <c r="AX36" s="110"/>
      <c r="AY36" s="110"/>
      <c r="AZ36" s="110"/>
      <c r="BA36" s="111"/>
      <c r="BB36" s="97"/>
    </row>
    <row r="37" spans="1:54" ht="14.25" customHeight="1">
      <c r="A37" s="97"/>
      <c r="B37" s="757"/>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102"/>
      <c r="AA37" s="102"/>
      <c r="AB37" s="102"/>
      <c r="AC37" s="102"/>
      <c r="AD37" s="102"/>
      <c r="AE37" s="102"/>
      <c r="AF37" s="119"/>
      <c r="AG37" s="113" t="s">
        <v>290</v>
      </c>
      <c r="AH37" s="116"/>
      <c r="AI37" s="116" t="s">
        <v>14</v>
      </c>
      <c r="AJ37" s="116"/>
      <c r="AK37" s="116"/>
      <c r="AL37" s="116"/>
      <c r="AM37" s="116"/>
      <c r="AN37" s="116"/>
      <c r="AO37" s="116"/>
      <c r="AP37" s="116"/>
      <c r="AQ37" s="116"/>
      <c r="AR37" s="116"/>
      <c r="AS37" s="116"/>
      <c r="AT37" s="116"/>
      <c r="AU37" s="116"/>
      <c r="AV37" s="116"/>
      <c r="AW37" s="116"/>
      <c r="AX37" s="116"/>
      <c r="AY37" s="116"/>
      <c r="AZ37" s="116"/>
      <c r="BA37" s="117"/>
      <c r="BB37" s="97"/>
    </row>
    <row r="38" spans="1:54" ht="14.25" customHeight="1">
      <c r="A38" s="97"/>
      <c r="B38" s="757"/>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102"/>
      <c r="AA38" s="102"/>
      <c r="AB38" s="102"/>
      <c r="AC38" s="102"/>
      <c r="AD38" s="102"/>
      <c r="AE38" s="102"/>
      <c r="AF38" s="119"/>
      <c r="AG38" s="115"/>
      <c r="AH38" s="125" t="s">
        <v>15</v>
      </c>
      <c r="AI38" s="125" t="s">
        <v>305</v>
      </c>
      <c r="AJ38" s="927" t="s">
        <v>308</v>
      </c>
      <c r="AK38" s="927"/>
      <c r="AL38" s="927"/>
      <c r="AM38" s="125" t="s">
        <v>309</v>
      </c>
      <c r="AN38" s="927" t="s">
        <v>308</v>
      </c>
      <c r="AO38" s="927"/>
      <c r="AP38" s="927"/>
      <c r="AQ38" s="125" t="s">
        <v>310</v>
      </c>
      <c r="AR38" s="125" t="s">
        <v>19</v>
      </c>
      <c r="AS38" s="125" t="s">
        <v>305</v>
      </c>
      <c r="AT38" s="927" t="s">
        <v>308</v>
      </c>
      <c r="AU38" s="927"/>
      <c r="AV38" s="927"/>
      <c r="AW38" s="125" t="s">
        <v>309</v>
      </c>
      <c r="AX38" s="927" t="s">
        <v>308</v>
      </c>
      <c r="AY38" s="927"/>
      <c r="AZ38" s="927"/>
      <c r="BA38" s="126" t="s">
        <v>310</v>
      </c>
      <c r="BB38" s="97"/>
    </row>
    <row r="39" spans="1:54" ht="14.25" customHeight="1">
      <c r="A39" s="97"/>
      <c r="B39" s="757"/>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102"/>
      <c r="AA39" s="102"/>
      <c r="AB39" s="102"/>
      <c r="AC39" s="102"/>
      <c r="AD39" s="102"/>
      <c r="AE39" s="102"/>
      <c r="AF39" s="119"/>
      <c r="AG39" s="115"/>
      <c r="AH39" s="125" t="s">
        <v>20</v>
      </c>
      <c r="AI39" s="125" t="s">
        <v>305</v>
      </c>
      <c r="AJ39" s="927" t="s">
        <v>308</v>
      </c>
      <c r="AK39" s="927"/>
      <c r="AL39" s="927"/>
      <c r="AM39" s="125" t="s">
        <v>309</v>
      </c>
      <c r="AN39" s="927" t="s">
        <v>308</v>
      </c>
      <c r="AO39" s="927"/>
      <c r="AP39" s="927"/>
      <c r="AQ39" s="125" t="s">
        <v>310</v>
      </c>
      <c r="AR39" s="125" t="s">
        <v>21</v>
      </c>
      <c r="AS39" s="125" t="s">
        <v>305</v>
      </c>
      <c r="AT39" s="927" t="s">
        <v>308</v>
      </c>
      <c r="AU39" s="927"/>
      <c r="AV39" s="927"/>
      <c r="AW39" s="125" t="s">
        <v>309</v>
      </c>
      <c r="AX39" s="927" t="s">
        <v>308</v>
      </c>
      <c r="AY39" s="927"/>
      <c r="AZ39" s="927"/>
      <c r="BA39" s="126" t="s">
        <v>310</v>
      </c>
      <c r="BB39" s="97"/>
    </row>
    <row r="40" spans="1:54" ht="14.25" customHeight="1">
      <c r="A40" s="97"/>
      <c r="B40" s="757"/>
      <c r="C40" s="757"/>
      <c r="D40" s="757"/>
      <c r="E40" s="757"/>
      <c r="F40" s="757"/>
      <c r="G40" s="757"/>
      <c r="H40" s="757"/>
      <c r="I40" s="757"/>
      <c r="J40" s="757"/>
      <c r="K40" s="757"/>
      <c r="L40" s="757"/>
      <c r="M40" s="757"/>
      <c r="N40" s="757"/>
      <c r="O40" s="757"/>
      <c r="P40" s="757"/>
      <c r="Q40" s="757"/>
      <c r="R40" s="757"/>
      <c r="S40" s="757"/>
      <c r="T40" s="757"/>
      <c r="U40" s="757"/>
      <c r="V40" s="757"/>
      <c r="W40" s="757"/>
      <c r="X40" s="757"/>
      <c r="Y40" s="757"/>
      <c r="Z40" s="102"/>
      <c r="AA40" s="102"/>
      <c r="AB40" s="102"/>
      <c r="AC40" s="102"/>
      <c r="AD40" s="102"/>
      <c r="AE40" s="102"/>
      <c r="AF40" s="119"/>
      <c r="AG40" s="116"/>
      <c r="AH40" s="125" t="s">
        <v>22</v>
      </c>
      <c r="AI40" s="125" t="s">
        <v>305</v>
      </c>
      <c r="AJ40" s="927" t="s">
        <v>308</v>
      </c>
      <c r="AK40" s="927"/>
      <c r="AL40" s="927"/>
      <c r="AM40" s="125" t="s">
        <v>309</v>
      </c>
      <c r="AN40" s="927" t="s">
        <v>308</v>
      </c>
      <c r="AO40" s="927"/>
      <c r="AP40" s="927"/>
      <c r="AQ40" s="125" t="s">
        <v>310</v>
      </c>
      <c r="AR40" s="125" t="s">
        <v>23</v>
      </c>
      <c r="AS40" s="125" t="s">
        <v>305</v>
      </c>
      <c r="AT40" s="927" t="s">
        <v>308</v>
      </c>
      <c r="AU40" s="927"/>
      <c r="AV40" s="927"/>
      <c r="AW40" s="125" t="s">
        <v>309</v>
      </c>
      <c r="AX40" s="927" t="s">
        <v>308</v>
      </c>
      <c r="AY40" s="927"/>
      <c r="AZ40" s="927"/>
      <c r="BA40" s="126" t="s">
        <v>310</v>
      </c>
      <c r="BB40" s="97"/>
    </row>
    <row r="41" spans="1:54" ht="14.25" customHeight="1">
      <c r="A41" s="97"/>
      <c r="B41" s="757"/>
      <c r="C41" s="757"/>
      <c r="D41" s="757"/>
      <c r="E41" s="757"/>
      <c r="F41" s="757"/>
      <c r="G41" s="757"/>
      <c r="H41" s="757"/>
      <c r="I41" s="757"/>
      <c r="J41" s="757"/>
      <c r="K41" s="757"/>
      <c r="L41" s="757"/>
      <c r="M41" s="757"/>
      <c r="N41" s="757"/>
      <c r="O41" s="757"/>
      <c r="P41" s="757"/>
      <c r="Q41" s="757"/>
      <c r="R41" s="757"/>
      <c r="S41" s="757"/>
      <c r="T41" s="757"/>
      <c r="U41" s="757"/>
      <c r="V41" s="757"/>
      <c r="W41" s="757"/>
      <c r="X41" s="757"/>
      <c r="Y41" s="757"/>
      <c r="Z41" s="102"/>
      <c r="AA41" s="102"/>
      <c r="AB41" s="102"/>
      <c r="AC41" s="102"/>
      <c r="AD41" s="102"/>
      <c r="AE41" s="102"/>
      <c r="AF41" s="119"/>
      <c r="AG41" s="116"/>
      <c r="AH41" s="125" t="s">
        <v>1</v>
      </c>
      <c r="AI41" s="125" t="s">
        <v>305</v>
      </c>
      <c r="AJ41" s="927" t="s">
        <v>308</v>
      </c>
      <c r="AK41" s="927"/>
      <c r="AL41" s="927"/>
      <c r="AM41" s="125" t="s">
        <v>309</v>
      </c>
      <c r="AN41" s="927" t="s">
        <v>308</v>
      </c>
      <c r="AO41" s="927"/>
      <c r="AP41" s="927"/>
      <c r="AQ41" s="125" t="s">
        <v>310</v>
      </c>
      <c r="AR41" s="125"/>
      <c r="AS41" s="125"/>
      <c r="AT41" s="125"/>
      <c r="AU41" s="125"/>
      <c r="AV41" s="125"/>
      <c r="AW41" s="125"/>
      <c r="AX41" s="125"/>
      <c r="AY41" s="125"/>
      <c r="AZ41" s="125"/>
      <c r="BA41" s="126"/>
      <c r="BB41" s="97"/>
    </row>
    <row r="42" spans="1:54" ht="14.25" customHeight="1">
      <c r="A42" s="97"/>
      <c r="B42" s="757"/>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102"/>
      <c r="AA42" s="102"/>
      <c r="AB42" s="102"/>
      <c r="AC42" s="102"/>
      <c r="AD42" s="102"/>
      <c r="AE42" s="102"/>
      <c r="AF42" s="119"/>
      <c r="AG42" s="115" t="s">
        <v>25</v>
      </c>
      <c r="AH42" s="116"/>
      <c r="AI42" s="116"/>
      <c r="AJ42" s="116"/>
      <c r="AK42" s="116"/>
      <c r="AL42" s="116"/>
      <c r="AM42" s="116"/>
      <c r="AN42" s="116"/>
      <c r="AO42" s="116"/>
      <c r="AP42" s="116"/>
      <c r="AQ42" s="116"/>
      <c r="AR42" s="116"/>
      <c r="AS42" s="116"/>
      <c r="AT42" s="116"/>
      <c r="AU42" s="116"/>
      <c r="AV42" s="116"/>
      <c r="AW42" s="116"/>
      <c r="AX42" s="116"/>
      <c r="AY42" s="116"/>
      <c r="AZ42" s="116"/>
      <c r="BA42" s="117"/>
      <c r="BB42" s="97"/>
    </row>
    <row r="43" spans="1:54" ht="14.25" customHeight="1">
      <c r="A43" s="97"/>
      <c r="B43" s="757"/>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102"/>
      <c r="AA43" s="102"/>
      <c r="AB43" s="102"/>
      <c r="AC43" s="102"/>
      <c r="AD43" s="102"/>
      <c r="AE43" s="102"/>
      <c r="AF43" s="119"/>
      <c r="AG43" s="115"/>
      <c r="AH43" s="116"/>
      <c r="AI43" s="116"/>
      <c r="AJ43" s="116"/>
      <c r="AK43" s="116"/>
      <c r="AL43" s="116"/>
      <c r="AM43" s="116"/>
      <c r="AN43" s="116"/>
      <c r="AO43" s="116"/>
      <c r="AP43" s="116"/>
      <c r="AQ43" s="116"/>
      <c r="AR43" s="116"/>
      <c r="AS43" s="116"/>
      <c r="AT43" s="116"/>
      <c r="AU43" s="116"/>
      <c r="AV43" s="116"/>
      <c r="AW43" s="116"/>
      <c r="AX43" s="116"/>
      <c r="AY43" s="116"/>
      <c r="AZ43" s="116"/>
      <c r="BA43" s="117"/>
      <c r="BB43" s="97"/>
    </row>
    <row r="44" spans="1:54" ht="14.25" customHeight="1">
      <c r="A44" s="97"/>
      <c r="B44" s="757"/>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102"/>
      <c r="AA44" s="102"/>
      <c r="AB44" s="102"/>
      <c r="AC44" s="102"/>
      <c r="AD44" s="102"/>
      <c r="AE44" s="102"/>
      <c r="AF44" s="119"/>
      <c r="AG44" s="113" t="s">
        <v>290</v>
      </c>
      <c r="AH44" s="116"/>
      <c r="AI44" s="116" t="s">
        <v>311</v>
      </c>
      <c r="AJ44" s="116"/>
      <c r="AK44" s="116"/>
      <c r="AL44" s="116"/>
      <c r="AM44" s="116"/>
      <c r="AN44" s="116"/>
      <c r="AO44" s="116"/>
      <c r="AP44" s="116"/>
      <c r="AQ44" s="116"/>
      <c r="AR44" s="116"/>
      <c r="AS44" s="116"/>
      <c r="AT44" s="116"/>
      <c r="AU44" s="116"/>
      <c r="AV44" s="116"/>
      <c r="AW44" s="116"/>
      <c r="AX44" s="116"/>
      <c r="AY44" s="116"/>
      <c r="AZ44" s="116"/>
      <c r="BA44" s="117"/>
      <c r="BB44" s="97"/>
    </row>
    <row r="45" spans="1:54" ht="14.25" customHeight="1">
      <c r="A45" s="97"/>
      <c r="B45" s="757"/>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102"/>
      <c r="AA45" s="102"/>
      <c r="AB45" s="102"/>
      <c r="AC45" s="102"/>
      <c r="AD45" s="102"/>
      <c r="AE45" s="102"/>
      <c r="AF45" s="120"/>
      <c r="AG45" s="121"/>
      <c r="AH45" s="121"/>
      <c r="AI45" s="121"/>
      <c r="AJ45" s="121"/>
      <c r="AK45" s="121"/>
      <c r="AL45" s="121"/>
      <c r="AM45" s="121"/>
      <c r="AN45" s="121"/>
      <c r="AO45" s="121"/>
      <c r="AP45" s="121"/>
      <c r="AQ45" s="121"/>
      <c r="AR45" s="121"/>
      <c r="AS45" s="121"/>
      <c r="AT45" s="121"/>
      <c r="AU45" s="121"/>
      <c r="AV45" s="121"/>
      <c r="AW45" s="121"/>
      <c r="AX45" s="121"/>
      <c r="AY45" s="121"/>
      <c r="AZ45" s="121"/>
      <c r="BA45" s="122"/>
      <c r="BB45" s="97"/>
    </row>
    <row r="46" spans="1:54" ht="14.25" customHeight="1">
      <c r="A46" s="97"/>
      <c r="B46" s="757" t="s">
        <v>212</v>
      </c>
      <c r="C46" s="757"/>
      <c r="D46" s="757"/>
      <c r="E46" s="757"/>
      <c r="F46" s="757"/>
      <c r="G46" s="757"/>
      <c r="H46" s="757"/>
      <c r="I46" s="757"/>
      <c r="J46" s="757"/>
      <c r="K46" s="757"/>
      <c r="L46" s="757"/>
      <c r="M46" s="757"/>
      <c r="N46" s="757"/>
      <c r="O46" s="757" t="s">
        <v>312</v>
      </c>
      <c r="P46" s="757"/>
      <c r="Q46" s="757"/>
      <c r="R46" s="757"/>
      <c r="S46" s="757"/>
      <c r="T46" s="757"/>
      <c r="U46" s="757"/>
      <c r="V46" s="757"/>
      <c r="W46" s="757"/>
      <c r="X46" s="757"/>
      <c r="Y46" s="757"/>
      <c r="Z46" s="102"/>
      <c r="AA46" s="102"/>
      <c r="AB46" s="102"/>
      <c r="AC46" s="102"/>
      <c r="AD46" s="102"/>
      <c r="AE46" s="102"/>
      <c r="AF46" s="123"/>
      <c r="AG46" s="110"/>
      <c r="AH46" s="110"/>
      <c r="AI46" s="110"/>
      <c r="AJ46" s="110"/>
      <c r="AK46" s="110"/>
      <c r="AL46" s="110"/>
      <c r="AM46" s="110"/>
      <c r="AN46" s="110"/>
      <c r="AO46" s="110"/>
      <c r="AP46" s="110"/>
      <c r="AQ46" s="110"/>
      <c r="AR46" s="110"/>
      <c r="AS46" s="110"/>
      <c r="AT46" s="110"/>
      <c r="AU46" s="110"/>
      <c r="AV46" s="110"/>
      <c r="AW46" s="110"/>
      <c r="AX46" s="110"/>
      <c r="AY46" s="110"/>
      <c r="AZ46" s="110"/>
      <c r="BA46" s="111"/>
      <c r="BB46" s="97"/>
    </row>
    <row r="47" spans="1:54" ht="14.25" customHeight="1">
      <c r="A47" s="97"/>
      <c r="B47" s="757"/>
      <c r="C47" s="757"/>
      <c r="D47" s="757"/>
      <c r="E47" s="757"/>
      <c r="F47" s="757"/>
      <c r="G47" s="757"/>
      <c r="H47" s="757"/>
      <c r="I47" s="757"/>
      <c r="J47" s="757"/>
      <c r="K47" s="757"/>
      <c r="L47" s="757"/>
      <c r="M47" s="757"/>
      <c r="N47" s="757"/>
      <c r="O47" s="757"/>
      <c r="P47" s="757"/>
      <c r="Q47" s="757"/>
      <c r="R47" s="757"/>
      <c r="S47" s="757"/>
      <c r="T47" s="757"/>
      <c r="U47" s="757"/>
      <c r="V47" s="757"/>
      <c r="W47" s="757"/>
      <c r="X47" s="757"/>
      <c r="Y47" s="757"/>
      <c r="Z47" s="102"/>
      <c r="AA47" s="102"/>
      <c r="AB47" s="102"/>
      <c r="AC47" s="102"/>
      <c r="AD47" s="102"/>
      <c r="AE47" s="102"/>
      <c r="AF47" s="119"/>
      <c r="AG47" s="113" t="s">
        <v>290</v>
      </c>
      <c r="AH47" s="116"/>
      <c r="AI47" s="116" t="s">
        <v>226</v>
      </c>
      <c r="AJ47" s="116"/>
      <c r="AK47" s="116"/>
      <c r="AL47" s="116"/>
      <c r="AM47" s="116"/>
      <c r="AN47" s="116"/>
      <c r="AO47" s="116" t="s">
        <v>305</v>
      </c>
      <c r="AP47" s="926"/>
      <c r="AQ47" s="926"/>
      <c r="AR47" s="926"/>
      <c r="AS47" s="926"/>
      <c r="AT47" s="926"/>
      <c r="AU47" s="116" t="s">
        <v>310</v>
      </c>
      <c r="AV47" s="116"/>
      <c r="AW47" s="116"/>
      <c r="AX47" s="116"/>
      <c r="AY47" s="116"/>
      <c r="AZ47" s="116"/>
      <c r="BA47" s="117"/>
      <c r="BB47" s="97"/>
    </row>
    <row r="48" spans="1:54" ht="14.25" customHeight="1">
      <c r="A48" s="97"/>
      <c r="B48" s="757"/>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102"/>
      <c r="AA48" s="102"/>
      <c r="AB48" s="102"/>
      <c r="AC48" s="102"/>
      <c r="AD48" s="102"/>
      <c r="AE48" s="102"/>
      <c r="AF48" s="119"/>
      <c r="AG48" s="113"/>
      <c r="AH48" s="116"/>
      <c r="AI48" s="116"/>
      <c r="AJ48" s="116"/>
      <c r="AK48" s="116"/>
      <c r="AL48" s="116"/>
      <c r="AM48" s="116"/>
      <c r="AN48" s="116"/>
      <c r="AO48" s="116"/>
      <c r="AP48" s="124"/>
      <c r="AQ48" s="124"/>
      <c r="AR48" s="124"/>
      <c r="AS48" s="124"/>
      <c r="AT48" s="124"/>
      <c r="AU48" s="116"/>
      <c r="AV48" s="116"/>
      <c r="AW48" s="116"/>
      <c r="AX48" s="116"/>
      <c r="AY48" s="116"/>
      <c r="AZ48" s="116"/>
      <c r="BA48" s="117"/>
      <c r="BB48" s="97"/>
    </row>
    <row r="49" spans="1:54" ht="14.25" customHeight="1">
      <c r="A49" s="97"/>
      <c r="B49" s="757"/>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102"/>
      <c r="AA49" s="102"/>
      <c r="AB49" s="102"/>
      <c r="AC49" s="102"/>
      <c r="AD49" s="102"/>
      <c r="AE49" s="102"/>
      <c r="AF49" s="119"/>
      <c r="AG49" s="113" t="s">
        <v>290</v>
      </c>
      <c r="AH49" s="116"/>
      <c r="AI49" s="116" t="s">
        <v>313</v>
      </c>
      <c r="AJ49" s="116"/>
      <c r="AK49" s="116"/>
      <c r="AL49" s="116"/>
      <c r="AM49" s="116"/>
      <c r="AN49" s="116"/>
      <c r="AO49" s="116"/>
      <c r="AP49" s="124"/>
      <c r="AQ49" s="124"/>
      <c r="AR49" s="124"/>
      <c r="AS49" s="124"/>
      <c r="AT49" s="124"/>
      <c r="AU49" s="116"/>
      <c r="AV49" s="116"/>
      <c r="AW49" s="116"/>
      <c r="AX49" s="116"/>
      <c r="AY49" s="116"/>
      <c r="AZ49" s="116"/>
      <c r="BA49" s="117"/>
      <c r="BB49" s="97"/>
    </row>
    <row r="50" spans="1:54" ht="14.25" customHeight="1">
      <c r="A50" s="97"/>
      <c r="B50" s="757"/>
      <c r="C50" s="757"/>
      <c r="D50" s="757"/>
      <c r="E50" s="757"/>
      <c r="F50" s="757"/>
      <c r="G50" s="757"/>
      <c r="H50" s="757"/>
      <c r="I50" s="757"/>
      <c r="J50" s="757"/>
      <c r="K50" s="757"/>
      <c r="L50" s="757"/>
      <c r="M50" s="757"/>
      <c r="N50" s="757"/>
      <c r="O50" s="757"/>
      <c r="P50" s="757"/>
      <c r="Q50" s="757"/>
      <c r="R50" s="757"/>
      <c r="S50" s="757"/>
      <c r="T50" s="757"/>
      <c r="U50" s="757"/>
      <c r="V50" s="757"/>
      <c r="W50" s="757"/>
      <c r="X50" s="757"/>
      <c r="Y50" s="757"/>
      <c r="Z50" s="97"/>
      <c r="AA50" s="97"/>
      <c r="AB50" s="97"/>
      <c r="AC50" s="97"/>
      <c r="AD50" s="97"/>
      <c r="AE50" s="97"/>
      <c r="AF50" s="127"/>
      <c r="AG50" s="128"/>
      <c r="AH50" s="128"/>
      <c r="AI50" s="128"/>
      <c r="AJ50" s="128"/>
      <c r="AK50" s="128"/>
      <c r="AL50" s="128"/>
      <c r="AM50" s="128"/>
      <c r="AN50" s="128"/>
      <c r="AO50" s="128"/>
      <c r="AP50" s="128"/>
      <c r="AQ50" s="128"/>
      <c r="AR50" s="128"/>
      <c r="AS50" s="128"/>
      <c r="AT50" s="128"/>
      <c r="AU50" s="128"/>
      <c r="AV50" s="128"/>
      <c r="AW50" s="128"/>
      <c r="AX50" s="128"/>
      <c r="AY50" s="128"/>
      <c r="AZ50" s="128"/>
      <c r="BA50" s="122"/>
      <c r="BB50" s="97"/>
    </row>
    <row r="51" spans="1:54" ht="14.25" customHeight="1">
      <c r="A51" s="97"/>
      <c r="B51" s="757" t="s">
        <v>314</v>
      </c>
      <c r="C51" s="757"/>
      <c r="D51" s="757"/>
      <c r="E51" s="757"/>
      <c r="F51" s="757"/>
      <c r="G51" s="757"/>
      <c r="H51" s="757"/>
      <c r="I51" s="757"/>
      <c r="J51" s="757"/>
      <c r="K51" s="757"/>
      <c r="L51" s="757"/>
      <c r="M51" s="757"/>
      <c r="N51" s="757"/>
      <c r="O51" s="766" t="s">
        <v>315</v>
      </c>
      <c r="P51" s="757"/>
      <c r="Q51" s="757"/>
      <c r="R51" s="757"/>
      <c r="S51" s="757"/>
      <c r="T51" s="757"/>
      <c r="U51" s="757"/>
      <c r="V51" s="757"/>
      <c r="W51" s="757"/>
      <c r="X51" s="757"/>
      <c r="Y51" s="757"/>
      <c r="Z51" s="102"/>
      <c r="AA51" s="102"/>
      <c r="AB51" s="102"/>
      <c r="AC51" s="102"/>
      <c r="AD51" s="102"/>
      <c r="AE51" s="102"/>
      <c r="AF51" s="123"/>
      <c r="AG51" s="110"/>
      <c r="AH51" s="110"/>
      <c r="AI51" s="110"/>
      <c r="AJ51" s="110"/>
      <c r="AK51" s="110"/>
      <c r="AL51" s="110"/>
      <c r="AM51" s="110"/>
      <c r="AN51" s="110"/>
      <c r="AO51" s="110"/>
      <c r="AP51" s="110"/>
      <c r="AQ51" s="110"/>
      <c r="AR51" s="110"/>
      <c r="AS51" s="110"/>
      <c r="AT51" s="110"/>
      <c r="AU51" s="110"/>
      <c r="AV51" s="110"/>
      <c r="AW51" s="110"/>
      <c r="AX51" s="110"/>
      <c r="AY51" s="110"/>
      <c r="AZ51" s="110"/>
      <c r="BA51" s="111"/>
      <c r="BB51" s="97"/>
    </row>
    <row r="52" spans="1:54" ht="14.25" customHeight="1">
      <c r="A52" s="97"/>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102"/>
      <c r="AA52" s="102"/>
      <c r="AB52" s="102"/>
      <c r="AC52" s="102"/>
      <c r="AD52" s="102"/>
      <c r="AE52" s="102"/>
      <c r="AF52" s="119"/>
      <c r="AG52" s="113" t="s">
        <v>290</v>
      </c>
      <c r="AH52" s="116"/>
      <c r="AI52" s="116" t="s">
        <v>316</v>
      </c>
      <c r="AJ52" s="116"/>
      <c r="AK52" s="116"/>
      <c r="AL52" s="116"/>
      <c r="AM52" s="116"/>
      <c r="AN52" s="116"/>
      <c r="AO52" s="116"/>
      <c r="AP52" s="129"/>
      <c r="AQ52" s="129"/>
      <c r="AR52" s="129"/>
      <c r="AS52" s="129"/>
      <c r="AT52" s="129"/>
      <c r="AU52" s="116"/>
      <c r="AV52" s="116"/>
      <c r="AW52" s="116"/>
      <c r="AX52" s="116"/>
      <c r="AY52" s="116"/>
      <c r="AZ52" s="116"/>
      <c r="BA52" s="117"/>
      <c r="BB52" s="97"/>
    </row>
    <row r="53" spans="1:54" ht="14.25" customHeight="1">
      <c r="A53" s="97"/>
      <c r="B53" s="757"/>
      <c r="C53" s="757"/>
      <c r="D53" s="757"/>
      <c r="E53" s="757"/>
      <c r="F53" s="757"/>
      <c r="G53" s="757"/>
      <c r="H53" s="757"/>
      <c r="I53" s="757"/>
      <c r="J53" s="757"/>
      <c r="K53" s="757"/>
      <c r="L53" s="757"/>
      <c r="M53" s="757"/>
      <c r="N53" s="757"/>
      <c r="O53" s="757"/>
      <c r="P53" s="757"/>
      <c r="Q53" s="757"/>
      <c r="R53" s="757"/>
      <c r="S53" s="757"/>
      <c r="T53" s="757"/>
      <c r="U53" s="757"/>
      <c r="V53" s="757"/>
      <c r="W53" s="757"/>
      <c r="X53" s="757"/>
      <c r="Y53" s="757"/>
      <c r="Z53" s="102"/>
      <c r="AA53" s="102"/>
      <c r="AB53" s="102"/>
      <c r="AC53" s="102"/>
      <c r="AD53" s="102"/>
      <c r="AE53" s="102"/>
      <c r="AF53" s="119"/>
      <c r="AG53" s="113"/>
      <c r="AH53" s="116"/>
      <c r="AI53" s="116"/>
      <c r="AJ53" s="116"/>
      <c r="AK53" s="116"/>
      <c r="AL53" s="116"/>
      <c r="AM53" s="116"/>
      <c r="AN53" s="116"/>
      <c r="AO53" s="116"/>
      <c r="AP53" s="129"/>
      <c r="AQ53" s="129"/>
      <c r="AR53" s="129"/>
      <c r="AS53" s="129"/>
      <c r="AT53" s="129"/>
      <c r="AU53" s="116"/>
      <c r="AV53" s="116"/>
      <c r="AW53" s="116"/>
      <c r="AX53" s="116"/>
      <c r="AY53" s="116"/>
      <c r="AZ53" s="116"/>
      <c r="BA53" s="117"/>
      <c r="BB53" s="97"/>
    </row>
    <row r="54" spans="1:54" ht="14.25" customHeight="1">
      <c r="A54" s="97"/>
      <c r="B54" s="757"/>
      <c r="C54" s="757"/>
      <c r="D54" s="757"/>
      <c r="E54" s="757"/>
      <c r="F54" s="757"/>
      <c r="G54" s="757"/>
      <c r="H54" s="757"/>
      <c r="I54" s="757"/>
      <c r="J54" s="757"/>
      <c r="K54" s="757"/>
      <c r="L54" s="757"/>
      <c r="M54" s="757"/>
      <c r="N54" s="757"/>
      <c r="O54" s="757"/>
      <c r="P54" s="757"/>
      <c r="Q54" s="757"/>
      <c r="R54" s="757"/>
      <c r="S54" s="757"/>
      <c r="T54" s="757"/>
      <c r="U54" s="757"/>
      <c r="V54" s="757"/>
      <c r="W54" s="757"/>
      <c r="X54" s="757"/>
      <c r="Y54" s="757"/>
      <c r="Z54" s="102"/>
      <c r="AA54" s="102"/>
      <c r="AB54" s="102"/>
      <c r="AC54" s="102"/>
      <c r="AD54" s="102"/>
      <c r="AE54" s="102"/>
      <c r="AF54" s="119"/>
      <c r="AG54" s="113" t="s">
        <v>290</v>
      </c>
      <c r="AH54" s="116"/>
      <c r="AI54" s="116" t="s">
        <v>317</v>
      </c>
      <c r="AJ54" s="116"/>
      <c r="AK54" s="116"/>
      <c r="AL54" s="116"/>
      <c r="AM54" s="116"/>
      <c r="AN54" s="116"/>
      <c r="AO54" s="116"/>
      <c r="AP54" s="129"/>
      <c r="AQ54" s="129"/>
      <c r="AR54" s="129"/>
      <c r="AS54" s="129"/>
      <c r="AT54" s="129"/>
      <c r="AU54" s="116"/>
      <c r="AV54" s="116"/>
      <c r="AW54" s="116"/>
      <c r="AX54" s="116"/>
      <c r="AY54" s="116"/>
      <c r="AZ54" s="116"/>
      <c r="BA54" s="117"/>
      <c r="BB54" s="97"/>
    </row>
    <row r="55" spans="1:54" ht="14.25" customHeight="1">
      <c r="A55" s="97"/>
      <c r="B55" s="757"/>
      <c r="C55" s="757"/>
      <c r="D55" s="757"/>
      <c r="E55" s="757"/>
      <c r="F55" s="757"/>
      <c r="G55" s="757"/>
      <c r="H55" s="757"/>
      <c r="I55" s="757"/>
      <c r="J55" s="757"/>
      <c r="K55" s="757"/>
      <c r="L55" s="757"/>
      <c r="M55" s="757"/>
      <c r="N55" s="757"/>
      <c r="O55" s="757"/>
      <c r="P55" s="757"/>
      <c r="Q55" s="757"/>
      <c r="R55" s="757"/>
      <c r="S55" s="757"/>
      <c r="T55" s="757"/>
      <c r="U55" s="757"/>
      <c r="V55" s="757"/>
      <c r="W55" s="757"/>
      <c r="X55" s="757"/>
      <c r="Y55" s="757"/>
      <c r="Z55" s="97"/>
      <c r="AA55" s="97"/>
      <c r="AB55" s="97"/>
      <c r="AC55" s="97"/>
      <c r="AD55" s="97"/>
      <c r="AE55" s="97"/>
      <c r="AF55" s="127"/>
      <c r="AG55" s="128"/>
      <c r="AH55" s="128"/>
      <c r="AI55" s="128"/>
      <c r="AJ55" s="128"/>
      <c r="AK55" s="128"/>
      <c r="AL55" s="128"/>
      <c r="AM55" s="128"/>
      <c r="AN55" s="128"/>
      <c r="AO55" s="128"/>
      <c r="AP55" s="128"/>
      <c r="AQ55" s="128"/>
      <c r="AR55" s="128"/>
      <c r="AS55" s="128"/>
      <c r="AT55" s="128"/>
      <c r="AU55" s="128"/>
      <c r="AV55" s="128"/>
      <c r="AW55" s="128"/>
      <c r="AX55" s="128"/>
      <c r="AY55" s="128"/>
      <c r="AZ55" s="128"/>
      <c r="BA55" s="122"/>
      <c r="BB55" s="97"/>
    </row>
    <row r="56" spans="1:54" ht="14.25" customHeight="1">
      <c r="A56" s="97"/>
      <c r="B56" s="766" t="s">
        <v>318</v>
      </c>
      <c r="C56" s="757"/>
      <c r="D56" s="757"/>
      <c r="E56" s="757"/>
      <c r="F56" s="757"/>
      <c r="G56" s="757"/>
      <c r="H56" s="757"/>
      <c r="I56" s="757"/>
      <c r="J56" s="757"/>
      <c r="K56" s="757"/>
      <c r="L56" s="757"/>
      <c r="M56" s="757"/>
      <c r="N56" s="757"/>
      <c r="O56" s="766" t="s">
        <v>319</v>
      </c>
      <c r="P56" s="757"/>
      <c r="Q56" s="757"/>
      <c r="R56" s="757"/>
      <c r="S56" s="757"/>
      <c r="T56" s="757"/>
      <c r="U56" s="757"/>
      <c r="V56" s="757"/>
      <c r="W56" s="757"/>
      <c r="X56" s="757"/>
      <c r="Y56" s="757"/>
      <c r="Z56" s="102"/>
      <c r="AA56" s="102"/>
      <c r="AB56" s="102"/>
      <c r="AC56" s="102"/>
      <c r="AD56" s="102"/>
      <c r="AE56" s="102"/>
      <c r="AF56" s="123"/>
      <c r="AG56" s="110"/>
      <c r="AH56" s="110"/>
      <c r="AI56" s="110"/>
      <c r="AJ56" s="110"/>
      <c r="AK56" s="110"/>
      <c r="AL56" s="110"/>
      <c r="AM56" s="110"/>
      <c r="AN56" s="110"/>
      <c r="AO56" s="110"/>
      <c r="AP56" s="110"/>
      <c r="AQ56" s="110"/>
      <c r="AR56" s="110"/>
      <c r="AS56" s="110"/>
      <c r="AT56" s="110"/>
      <c r="AU56" s="110"/>
      <c r="AV56" s="110"/>
      <c r="AW56" s="110"/>
      <c r="AX56" s="110"/>
      <c r="AY56" s="110"/>
      <c r="AZ56" s="110"/>
      <c r="BA56" s="111"/>
      <c r="BB56" s="97"/>
    </row>
    <row r="57" spans="1:54" ht="14.25" customHeight="1">
      <c r="A57" s="97"/>
      <c r="B57" s="757"/>
      <c r="C57" s="757"/>
      <c r="D57" s="757"/>
      <c r="E57" s="757"/>
      <c r="F57" s="757"/>
      <c r="G57" s="757"/>
      <c r="H57" s="757"/>
      <c r="I57" s="757"/>
      <c r="J57" s="757"/>
      <c r="K57" s="757"/>
      <c r="L57" s="757"/>
      <c r="M57" s="757"/>
      <c r="N57" s="757"/>
      <c r="O57" s="757"/>
      <c r="P57" s="757"/>
      <c r="Q57" s="757"/>
      <c r="R57" s="757"/>
      <c r="S57" s="757"/>
      <c r="T57" s="757"/>
      <c r="U57" s="757"/>
      <c r="V57" s="757"/>
      <c r="W57" s="757"/>
      <c r="X57" s="757"/>
      <c r="Y57" s="757"/>
      <c r="Z57" s="102"/>
      <c r="AA57" s="102"/>
      <c r="AB57" s="102"/>
      <c r="AC57" s="102"/>
      <c r="AD57" s="102"/>
      <c r="AE57" s="102"/>
      <c r="AF57" s="119"/>
      <c r="AG57" s="113" t="s">
        <v>290</v>
      </c>
      <c r="AH57" s="116"/>
      <c r="AI57" s="116" t="s">
        <v>320</v>
      </c>
      <c r="AJ57" s="116"/>
      <c r="AK57" s="116"/>
      <c r="AL57" s="116"/>
      <c r="AM57" s="116"/>
      <c r="AN57" s="116"/>
      <c r="AO57" s="116"/>
      <c r="AP57" s="129"/>
      <c r="AQ57" s="129"/>
      <c r="AR57" s="129"/>
      <c r="AS57" s="129"/>
      <c r="AT57" s="129"/>
      <c r="AU57" s="116"/>
      <c r="AV57" s="116"/>
      <c r="AW57" s="116"/>
      <c r="AX57" s="116"/>
      <c r="AY57" s="116"/>
      <c r="AZ57" s="116"/>
      <c r="BA57" s="117"/>
      <c r="BB57" s="97"/>
    </row>
    <row r="58" spans="1:54" ht="14.25" customHeight="1">
      <c r="A58" s="97"/>
      <c r="B58" s="757"/>
      <c r="C58" s="757"/>
      <c r="D58" s="757"/>
      <c r="E58" s="757"/>
      <c r="F58" s="757"/>
      <c r="G58" s="757"/>
      <c r="H58" s="757"/>
      <c r="I58" s="757"/>
      <c r="J58" s="757"/>
      <c r="K58" s="757"/>
      <c r="L58" s="757"/>
      <c r="M58" s="757"/>
      <c r="N58" s="757"/>
      <c r="O58" s="757"/>
      <c r="P58" s="757"/>
      <c r="Q58" s="757"/>
      <c r="R58" s="757"/>
      <c r="S58" s="757"/>
      <c r="T58" s="757"/>
      <c r="U58" s="757"/>
      <c r="V58" s="757"/>
      <c r="W58" s="757"/>
      <c r="X58" s="757"/>
      <c r="Y58" s="757"/>
      <c r="Z58" s="102"/>
      <c r="AA58" s="102"/>
      <c r="AB58" s="102"/>
      <c r="AC58" s="102"/>
      <c r="AD58" s="102"/>
      <c r="AE58" s="102"/>
      <c r="AF58" s="119"/>
      <c r="AG58" s="113"/>
      <c r="AH58" s="116"/>
      <c r="AI58" s="116" t="s">
        <v>574</v>
      </c>
      <c r="AJ58" s="116"/>
      <c r="AK58" s="116"/>
      <c r="AL58" s="116"/>
      <c r="AM58" s="116" t="s">
        <v>575</v>
      </c>
      <c r="AN58" s="965"/>
      <c r="AO58" s="965"/>
      <c r="AP58" s="965"/>
      <c r="AQ58" s="965"/>
      <c r="AR58" s="965"/>
      <c r="AS58" s="965"/>
      <c r="AT58" s="965"/>
      <c r="AU58" s="965"/>
      <c r="AV58" s="965"/>
      <c r="AW58" s="965"/>
      <c r="AX58" s="965"/>
      <c r="AY58" s="965"/>
      <c r="AZ58" s="965"/>
      <c r="BA58" s="117" t="s">
        <v>576</v>
      </c>
      <c r="BB58" s="97"/>
    </row>
    <row r="59" spans="1:54" ht="14.25" customHeight="1">
      <c r="A59" s="97"/>
      <c r="B59" s="757"/>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102"/>
      <c r="AA59" s="102"/>
      <c r="AB59" s="102"/>
      <c r="AC59" s="102"/>
      <c r="AD59" s="102"/>
      <c r="AE59" s="102"/>
      <c r="AF59" s="119"/>
      <c r="AG59" s="113"/>
      <c r="AH59" s="116"/>
      <c r="AI59" s="116" t="s">
        <v>321</v>
      </c>
      <c r="AJ59" s="116"/>
      <c r="AK59" s="116"/>
      <c r="AL59" s="116"/>
      <c r="AM59" s="116"/>
      <c r="AN59" s="116"/>
      <c r="AO59" s="116"/>
      <c r="AP59" s="129"/>
      <c r="AQ59" s="129"/>
      <c r="AR59" s="129"/>
      <c r="AS59" s="129"/>
      <c r="AT59" s="129"/>
      <c r="AU59" s="116"/>
      <c r="AV59" s="116"/>
      <c r="AW59" s="116"/>
      <c r="AX59" s="116"/>
      <c r="AY59" s="116"/>
      <c r="AZ59" s="116"/>
      <c r="BA59" s="117"/>
      <c r="BB59" s="97"/>
    </row>
    <row r="60" spans="1:54" ht="14.25" customHeight="1">
      <c r="A60" s="97"/>
      <c r="B60" s="757"/>
      <c r="C60" s="757"/>
      <c r="D60" s="757"/>
      <c r="E60" s="757"/>
      <c r="F60" s="757"/>
      <c r="G60" s="757"/>
      <c r="H60" s="757"/>
      <c r="I60" s="757"/>
      <c r="J60" s="757"/>
      <c r="K60" s="757"/>
      <c r="L60" s="757"/>
      <c r="M60" s="757"/>
      <c r="N60" s="757"/>
      <c r="O60" s="757"/>
      <c r="P60" s="757"/>
      <c r="Q60" s="757"/>
      <c r="R60" s="757"/>
      <c r="S60" s="757"/>
      <c r="T60" s="757"/>
      <c r="U60" s="757"/>
      <c r="V60" s="757"/>
      <c r="W60" s="757"/>
      <c r="X60" s="757"/>
      <c r="Y60" s="757"/>
      <c r="Z60" s="102"/>
      <c r="AA60" s="102"/>
      <c r="AB60" s="102"/>
      <c r="AC60" s="102"/>
      <c r="AD60" s="102"/>
      <c r="AE60" s="102"/>
      <c r="AF60" s="119"/>
      <c r="AG60" s="113"/>
      <c r="AH60" s="116"/>
      <c r="AI60" s="116"/>
      <c r="AJ60" s="116"/>
      <c r="AK60" s="116"/>
      <c r="AL60" s="116"/>
      <c r="AM60" s="116"/>
      <c r="AN60" s="116"/>
      <c r="AO60" s="116"/>
      <c r="AP60" s="129"/>
      <c r="AQ60" s="129"/>
      <c r="AR60" s="129"/>
      <c r="AS60" s="129"/>
      <c r="AT60" s="129"/>
      <c r="AU60" s="116"/>
      <c r="AV60" s="116"/>
      <c r="AW60" s="116"/>
      <c r="AX60" s="116"/>
      <c r="AY60" s="116"/>
      <c r="AZ60" s="116"/>
      <c r="BA60" s="117"/>
      <c r="BB60" s="97"/>
    </row>
    <row r="61" spans="1:54" ht="14.25" customHeight="1">
      <c r="A61" s="97"/>
      <c r="B61" s="757"/>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102"/>
      <c r="AA61" s="102"/>
      <c r="AB61" s="102"/>
      <c r="AC61" s="102"/>
      <c r="AD61" s="102"/>
      <c r="AE61" s="102"/>
      <c r="AF61" s="119"/>
      <c r="AG61" s="113" t="s">
        <v>290</v>
      </c>
      <c r="AH61" s="116"/>
      <c r="AI61" s="116" t="s">
        <v>317</v>
      </c>
      <c r="AJ61" s="116"/>
      <c r="AK61" s="116"/>
      <c r="AL61" s="116"/>
      <c r="AM61" s="116"/>
      <c r="AN61" s="116"/>
      <c r="AO61" s="116"/>
      <c r="AP61" s="129"/>
      <c r="AQ61" s="129"/>
      <c r="AR61" s="129"/>
      <c r="AS61" s="129"/>
      <c r="AT61" s="129"/>
      <c r="AU61" s="116"/>
      <c r="AV61" s="116"/>
      <c r="AW61" s="116"/>
      <c r="AX61" s="116"/>
      <c r="AY61" s="116"/>
      <c r="AZ61" s="116"/>
      <c r="BA61" s="117"/>
      <c r="BB61" s="97"/>
    </row>
    <row r="62" spans="1:54" ht="14.25" customHeight="1">
      <c r="A62" s="97"/>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97"/>
      <c r="AA62" s="97"/>
      <c r="AB62" s="97"/>
      <c r="AC62" s="97"/>
      <c r="AD62" s="97"/>
      <c r="AE62" s="97"/>
      <c r="AF62" s="127"/>
      <c r="AG62" s="128"/>
      <c r="AH62" s="128"/>
      <c r="AI62" s="128"/>
      <c r="AJ62" s="128"/>
      <c r="AK62" s="128"/>
      <c r="AL62" s="128"/>
      <c r="AM62" s="128"/>
      <c r="AN62" s="128"/>
      <c r="AO62" s="128"/>
      <c r="AP62" s="128"/>
      <c r="AQ62" s="128"/>
      <c r="AR62" s="128"/>
      <c r="AS62" s="128"/>
      <c r="AT62" s="128"/>
      <c r="AU62" s="128"/>
      <c r="AV62" s="128"/>
      <c r="AW62" s="128"/>
      <c r="AX62" s="128"/>
      <c r="AY62" s="128"/>
      <c r="AZ62" s="128"/>
      <c r="BA62" s="122"/>
      <c r="BB62" s="97"/>
    </row>
    <row r="63" spans="1:54" ht="14.25" customHeight="1">
      <c r="A63" s="97"/>
      <c r="B63" s="766" t="s">
        <v>322</v>
      </c>
      <c r="C63" s="757"/>
      <c r="D63" s="757"/>
      <c r="E63" s="757"/>
      <c r="F63" s="757"/>
      <c r="G63" s="757"/>
      <c r="H63" s="757"/>
      <c r="I63" s="757"/>
      <c r="J63" s="757"/>
      <c r="K63" s="757"/>
      <c r="L63" s="757"/>
      <c r="M63" s="757"/>
      <c r="N63" s="757"/>
      <c r="O63" s="766" t="s">
        <v>319</v>
      </c>
      <c r="P63" s="757"/>
      <c r="Q63" s="757"/>
      <c r="R63" s="757"/>
      <c r="S63" s="757"/>
      <c r="T63" s="757"/>
      <c r="U63" s="757"/>
      <c r="V63" s="757"/>
      <c r="W63" s="757"/>
      <c r="X63" s="757"/>
      <c r="Y63" s="757"/>
      <c r="Z63" s="102"/>
      <c r="AA63" s="102"/>
      <c r="AB63" s="102"/>
      <c r="AC63" s="102"/>
      <c r="AD63" s="102"/>
      <c r="AE63" s="102"/>
      <c r="AF63" s="123"/>
      <c r="AG63" s="110"/>
      <c r="AH63" s="110"/>
      <c r="AI63" s="110"/>
      <c r="AJ63" s="110"/>
      <c r="AK63" s="110"/>
      <c r="AL63" s="110"/>
      <c r="AM63" s="110"/>
      <c r="AN63" s="110"/>
      <c r="AO63" s="110"/>
      <c r="AP63" s="110"/>
      <c r="AQ63" s="110"/>
      <c r="AR63" s="110"/>
      <c r="AS63" s="110"/>
      <c r="AT63" s="110"/>
      <c r="AU63" s="110"/>
      <c r="AV63" s="110"/>
      <c r="AW63" s="110"/>
      <c r="AX63" s="110"/>
      <c r="AY63" s="110"/>
      <c r="AZ63" s="110"/>
      <c r="BA63" s="111"/>
      <c r="BB63" s="97"/>
    </row>
    <row r="64" spans="1:54" ht="14.25" customHeight="1">
      <c r="A64" s="97"/>
      <c r="B64" s="757"/>
      <c r="C64" s="757"/>
      <c r="D64" s="757"/>
      <c r="E64" s="757"/>
      <c r="F64" s="757"/>
      <c r="G64" s="757"/>
      <c r="H64" s="757"/>
      <c r="I64" s="757"/>
      <c r="J64" s="757"/>
      <c r="K64" s="757"/>
      <c r="L64" s="757"/>
      <c r="M64" s="757"/>
      <c r="N64" s="757"/>
      <c r="O64" s="757"/>
      <c r="P64" s="757"/>
      <c r="Q64" s="757"/>
      <c r="R64" s="757"/>
      <c r="S64" s="757"/>
      <c r="T64" s="757"/>
      <c r="U64" s="757"/>
      <c r="V64" s="757"/>
      <c r="W64" s="757"/>
      <c r="X64" s="757"/>
      <c r="Y64" s="757"/>
      <c r="Z64" s="102"/>
      <c r="AA64" s="102"/>
      <c r="AB64" s="102"/>
      <c r="AC64" s="102"/>
      <c r="AD64" s="102"/>
      <c r="AE64" s="102"/>
      <c r="AF64" s="119"/>
      <c r="AG64" s="113" t="s">
        <v>290</v>
      </c>
      <c r="AH64" s="116"/>
      <c r="AI64" s="116" t="s">
        <v>323</v>
      </c>
      <c r="AJ64" s="116"/>
      <c r="AK64" s="116"/>
      <c r="AL64" s="116"/>
      <c r="AM64" s="116"/>
      <c r="AN64" s="116"/>
      <c r="AO64" s="116"/>
      <c r="AP64" s="129"/>
      <c r="AQ64" s="129"/>
      <c r="AR64" s="129"/>
      <c r="AS64" s="129"/>
      <c r="AT64" s="129"/>
      <c r="AU64" s="116"/>
      <c r="AV64" s="116"/>
      <c r="AW64" s="116"/>
      <c r="AX64" s="116"/>
      <c r="AY64" s="116"/>
      <c r="AZ64" s="116"/>
      <c r="BA64" s="117"/>
      <c r="BB64" s="97"/>
    </row>
    <row r="65" spans="1:54" ht="14.25" customHeight="1">
      <c r="A65" s="97"/>
      <c r="B65" s="757"/>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102"/>
      <c r="AA65" s="102"/>
      <c r="AB65" s="102"/>
      <c r="AC65" s="102"/>
      <c r="AD65" s="102"/>
      <c r="AE65" s="102"/>
      <c r="AF65" s="119"/>
      <c r="AG65" s="113"/>
      <c r="AH65" s="116"/>
      <c r="AI65" s="116"/>
      <c r="AJ65" s="116"/>
      <c r="AK65" s="116"/>
      <c r="AL65" s="116"/>
      <c r="AM65" s="116"/>
      <c r="AN65" s="116"/>
      <c r="AO65" s="116"/>
      <c r="AP65" s="129"/>
      <c r="AQ65" s="129"/>
      <c r="AR65" s="129"/>
      <c r="AS65" s="129"/>
      <c r="AT65" s="129"/>
      <c r="AU65" s="116"/>
      <c r="AV65" s="116"/>
      <c r="AW65" s="116"/>
      <c r="AX65" s="116"/>
      <c r="AY65" s="116"/>
      <c r="AZ65" s="116"/>
      <c r="BA65" s="117"/>
      <c r="BB65" s="97"/>
    </row>
    <row r="66" spans="1:54" ht="14.25" customHeight="1">
      <c r="A66" s="97"/>
      <c r="B66" s="757"/>
      <c r="C66" s="757"/>
      <c r="D66" s="757"/>
      <c r="E66" s="757"/>
      <c r="F66" s="757"/>
      <c r="G66" s="757"/>
      <c r="H66" s="757"/>
      <c r="I66" s="757"/>
      <c r="J66" s="757"/>
      <c r="K66" s="757"/>
      <c r="L66" s="757"/>
      <c r="M66" s="757"/>
      <c r="N66" s="757"/>
      <c r="O66" s="757"/>
      <c r="P66" s="757"/>
      <c r="Q66" s="757"/>
      <c r="R66" s="757"/>
      <c r="S66" s="757"/>
      <c r="T66" s="757"/>
      <c r="U66" s="757"/>
      <c r="V66" s="757"/>
      <c r="W66" s="757"/>
      <c r="X66" s="757"/>
      <c r="Y66" s="757"/>
      <c r="Z66" s="102"/>
      <c r="AA66" s="102"/>
      <c r="AB66" s="102"/>
      <c r="AC66" s="102"/>
      <c r="AD66" s="102"/>
      <c r="AE66" s="102"/>
      <c r="AF66" s="119"/>
      <c r="AG66" s="113" t="s">
        <v>290</v>
      </c>
      <c r="AH66" s="116"/>
      <c r="AI66" s="116" t="s">
        <v>324</v>
      </c>
      <c r="AJ66" s="116"/>
      <c r="AK66" s="116"/>
      <c r="AL66" s="116"/>
      <c r="AM66" s="116"/>
      <c r="AN66" s="116"/>
      <c r="AO66" s="116"/>
      <c r="AP66" s="129"/>
      <c r="AQ66" s="129"/>
      <c r="AR66" s="129"/>
      <c r="AS66" s="129"/>
      <c r="AT66" s="129"/>
      <c r="AU66" s="116"/>
      <c r="AV66" s="116"/>
      <c r="AW66" s="116"/>
      <c r="AX66" s="116"/>
      <c r="AY66" s="116"/>
      <c r="AZ66" s="116"/>
      <c r="BA66" s="117"/>
      <c r="BB66" s="97"/>
    </row>
    <row r="67" spans="1:54" ht="14.25" customHeight="1">
      <c r="A67" s="97"/>
      <c r="B67" s="757"/>
      <c r="C67" s="757"/>
      <c r="D67" s="757"/>
      <c r="E67" s="757"/>
      <c r="F67" s="757"/>
      <c r="G67" s="757"/>
      <c r="H67" s="757"/>
      <c r="I67" s="757"/>
      <c r="J67" s="757"/>
      <c r="K67" s="757"/>
      <c r="L67" s="757"/>
      <c r="M67" s="757"/>
      <c r="N67" s="757"/>
      <c r="O67" s="757"/>
      <c r="P67" s="757"/>
      <c r="Q67" s="757"/>
      <c r="R67" s="757"/>
      <c r="S67" s="757"/>
      <c r="T67" s="757"/>
      <c r="U67" s="757"/>
      <c r="V67" s="757"/>
      <c r="W67" s="757"/>
      <c r="X67" s="757"/>
      <c r="Y67" s="757"/>
      <c r="Z67" s="97"/>
      <c r="AA67" s="97"/>
      <c r="AB67" s="97"/>
      <c r="AC67" s="97"/>
      <c r="AD67" s="97"/>
      <c r="AE67" s="97"/>
      <c r="AF67" s="127"/>
      <c r="AG67" s="128"/>
      <c r="AH67" s="128"/>
      <c r="AI67" s="128"/>
      <c r="AJ67" s="128"/>
      <c r="AK67" s="128"/>
      <c r="AL67" s="128"/>
      <c r="AM67" s="128"/>
      <c r="AN67" s="128"/>
      <c r="AO67" s="128"/>
      <c r="AP67" s="128"/>
      <c r="AQ67" s="128"/>
      <c r="AR67" s="128"/>
      <c r="AS67" s="128"/>
      <c r="AT67" s="128"/>
      <c r="AU67" s="128"/>
      <c r="AV67" s="128"/>
      <c r="AW67" s="128"/>
      <c r="AX67" s="128"/>
      <c r="AY67" s="128"/>
      <c r="AZ67" s="128"/>
      <c r="BA67" s="122"/>
      <c r="BB67" s="97"/>
    </row>
    <row r="68" spans="1:54" ht="17.25">
      <c r="A68" s="97"/>
      <c r="B68" s="106"/>
      <c r="C68" s="104"/>
      <c r="D68" s="103"/>
      <c r="E68" s="103"/>
      <c r="F68" s="103"/>
      <c r="G68" s="103"/>
      <c r="H68" s="103"/>
      <c r="I68" s="103"/>
      <c r="J68" s="103"/>
      <c r="K68" s="103"/>
      <c r="L68" s="103"/>
      <c r="M68" s="104"/>
      <c r="N68" s="103"/>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97"/>
      <c r="BA68" s="97"/>
      <c r="BB68" s="97"/>
    </row>
    <row r="69" spans="1:54" ht="18.75" customHeight="1">
      <c r="A69" s="97"/>
      <c r="B69" s="758" t="s">
        <v>248</v>
      </c>
      <c r="C69" s="758"/>
      <c r="D69" s="758"/>
      <c r="E69" s="758"/>
      <c r="F69" s="758"/>
      <c r="G69" s="758"/>
      <c r="H69" s="758"/>
      <c r="I69" s="758"/>
      <c r="J69" s="758"/>
      <c r="K69" s="758"/>
      <c r="L69" s="758"/>
      <c r="M69" s="758"/>
      <c r="N69" s="758"/>
      <c r="O69" s="758"/>
      <c r="P69" s="758"/>
      <c r="Q69" s="758"/>
      <c r="R69" s="758"/>
      <c r="S69" s="758"/>
      <c r="T69" s="758"/>
      <c r="U69" s="758"/>
      <c r="V69" s="758"/>
      <c r="W69" s="103"/>
      <c r="X69" s="103"/>
      <c r="Y69" s="103"/>
      <c r="Z69" s="103"/>
      <c r="AA69" s="103"/>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row>
    <row r="70" spans="1:54" ht="8.25" customHeight="1">
      <c r="A70" s="97"/>
      <c r="B70" s="106"/>
      <c r="C70" s="104"/>
      <c r="D70" s="103"/>
      <c r="E70" s="103"/>
      <c r="F70" s="103"/>
      <c r="G70" s="103"/>
      <c r="H70" s="103"/>
      <c r="I70" s="103"/>
      <c r="J70" s="103"/>
      <c r="K70" s="103"/>
      <c r="L70" s="103"/>
      <c r="M70" s="104"/>
      <c r="N70" s="103"/>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97"/>
      <c r="BA70" s="97"/>
      <c r="BB70" s="97"/>
    </row>
    <row r="71" spans="1:54" ht="32.25" customHeight="1">
      <c r="A71" s="97"/>
      <c r="B71" s="776" t="s">
        <v>3</v>
      </c>
      <c r="C71" s="776"/>
      <c r="D71" s="776"/>
      <c r="E71" s="776"/>
      <c r="F71" s="776"/>
      <c r="G71" s="776"/>
      <c r="H71" s="776"/>
      <c r="I71" s="776"/>
      <c r="J71" s="776"/>
      <c r="K71" s="776"/>
      <c r="L71" s="776"/>
      <c r="M71" s="776"/>
      <c r="N71" s="776"/>
      <c r="O71" s="776" t="s">
        <v>4</v>
      </c>
      <c r="P71" s="776"/>
      <c r="Q71" s="776"/>
      <c r="R71" s="776"/>
      <c r="S71" s="776"/>
      <c r="T71" s="776"/>
      <c r="U71" s="776"/>
      <c r="V71" s="776"/>
      <c r="W71" s="776"/>
      <c r="X71" s="776"/>
      <c r="Y71" s="776"/>
      <c r="Z71" s="966"/>
      <c r="AA71" s="966"/>
      <c r="AB71" s="966"/>
      <c r="AC71" s="966"/>
      <c r="AD71" s="966"/>
      <c r="AE71" s="966"/>
      <c r="AF71" s="777" t="s">
        <v>5</v>
      </c>
      <c r="AG71" s="778"/>
      <c r="AH71" s="778"/>
      <c r="AI71" s="778"/>
      <c r="AJ71" s="778"/>
      <c r="AK71" s="778"/>
      <c r="AL71" s="778"/>
      <c r="AM71" s="778"/>
      <c r="AN71" s="778"/>
      <c r="AO71" s="778"/>
      <c r="AP71" s="778"/>
      <c r="AQ71" s="778"/>
      <c r="AR71" s="778"/>
      <c r="AS71" s="778"/>
      <c r="AT71" s="778"/>
      <c r="AU71" s="778"/>
      <c r="AV71" s="778"/>
      <c r="AW71" s="778"/>
      <c r="AX71" s="778"/>
      <c r="AY71" s="778"/>
      <c r="AZ71" s="778"/>
      <c r="BA71" s="779"/>
      <c r="BB71" s="97"/>
    </row>
    <row r="72" spans="1:54" ht="14.25" customHeight="1">
      <c r="A72" s="97"/>
      <c r="B72" s="757" t="s">
        <v>227</v>
      </c>
      <c r="C72" s="757"/>
      <c r="D72" s="757"/>
      <c r="E72" s="757"/>
      <c r="F72" s="757"/>
      <c r="G72" s="757"/>
      <c r="H72" s="757"/>
      <c r="I72" s="757"/>
      <c r="J72" s="757"/>
      <c r="K72" s="757"/>
      <c r="L72" s="757"/>
      <c r="M72" s="757"/>
      <c r="N72" s="757"/>
      <c r="O72" s="757" t="s">
        <v>228</v>
      </c>
      <c r="P72" s="757"/>
      <c r="Q72" s="757"/>
      <c r="R72" s="757"/>
      <c r="S72" s="757"/>
      <c r="T72" s="757"/>
      <c r="U72" s="757"/>
      <c r="V72" s="757"/>
      <c r="W72" s="757"/>
      <c r="X72" s="757"/>
      <c r="Y72" s="757"/>
      <c r="Z72" s="97"/>
      <c r="AA72" s="97"/>
      <c r="AB72" s="97"/>
      <c r="AC72" s="97"/>
      <c r="AD72" s="97"/>
      <c r="AE72" s="97"/>
      <c r="AF72" s="123"/>
      <c r="AG72" s="110"/>
      <c r="AH72" s="110"/>
      <c r="AI72" s="110"/>
      <c r="AJ72" s="110"/>
      <c r="AK72" s="110"/>
      <c r="AL72" s="110"/>
      <c r="AM72" s="110"/>
      <c r="AN72" s="110"/>
      <c r="AO72" s="110"/>
      <c r="AP72" s="110"/>
      <c r="AQ72" s="110"/>
      <c r="AR72" s="110"/>
      <c r="AS72" s="110"/>
      <c r="AT72" s="110"/>
      <c r="AU72" s="110"/>
      <c r="AV72" s="110"/>
      <c r="AW72" s="110"/>
      <c r="AX72" s="110"/>
      <c r="AY72" s="110"/>
      <c r="AZ72" s="110"/>
      <c r="BA72" s="130"/>
      <c r="BB72" s="97"/>
    </row>
    <row r="73" spans="1:54" ht="14.25" customHeight="1">
      <c r="A73" s="97"/>
      <c r="B73" s="757"/>
      <c r="C73" s="757"/>
      <c r="D73" s="757"/>
      <c r="E73" s="757"/>
      <c r="F73" s="757"/>
      <c r="G73" s="757"/>
      <c r="H73" s="757"/>
      <c r="I73" s="757"/>
      <c r="J73" s="757"/>
      <c r="K73" s="757"/>
      <c r="L73" s="757"/>
      <c r="M73" s="757"/>
      <c r="N73" s="757"/>
      <c r="O73" s="757"/>
      <c r="P73" s="757"/>
      <c r="Q73" s="757"/>
      <c r="R73" s="757"/>
      <c r="S73" s="757"/>
      <c r="T73" s="757"/>
      <c r="U73" s="757"/>
      <c r="V73" s="757"/>
      <c r="W73" s="757"/>
      <c r="X73" s="757"/>
      <c r="Y73" s="757"/>
      <c r="Z73" s="97"/>
      <c r="AA73" s="97"/>
      <c r="AB73" s="97"/>
      <c r="AC73" s="97"/>
      <c r="AD73" s="97"/>
      <c r="AE73" s="97"/>
      <c r="AF73" s="119"/>
      <c r="AG73" s="113" t="s">
        <v>290</v>
      </c>
      <c r="AH73" s="116"/>
      <c r="AI73" s="116" t="s">
        <v>229</v>
      </c>
      <c r="AJ73" s="116"/>
      <c r="AK73" s="116"/>
      <c r="AL73" s="116"/>
      <c r="AM73" s="129"/>
      <c r="AN73" s="116"/>
      <c r="AO73" s="116"/>
      <c r="AP73" s="129"/>
      <c r="AQ73" s="129"/>
      <c r="AR73" s="116"/>
      <c r="AS73" s="129"/>
      <c r="AT73" s="116"/>
      <c r="AU73" s="116"/>
      <c r="AV73" s="116"/>
      <c r="AW73" s="129"/>
      <c r="AX73" s="116"/>
      <c r="AY73" s="116"/>
      <c r="AZ73" s="131"/>
      <c r="BA73" s="132"/>
      <c r="BB73" s="97"/>
    </row>
    <row r="74" spans="1:54" ht="14.25" customHeight="1">
      <c r="A74" s="97"/>
      <c r="B74" s="757"/>
      <c r="C74" s="757"/>
      <c r="D74" s="757"/>
      <c r="E74" s="757"/>
      <c r="F74" s="757"/>
      <c r="G74" s="757"/>
      <c r="H74" s="757"/>
      <c r="I74" s="757"/>
      <c r="J74" s="757"/>
      <c r="K74" s="757"/>
      <c r="L74" s="757"/>
      <c r="M74" s="757"/>
      <c r="N74" s="757"/>
      <c r="O74" s="757"/>
      <c r="P74" s="757"/>
      <c r="Q74" s="757"/>
      <c r="R74" s="757"/>
      <c r="S74" s="757"/>
      <c r="T74" s="757"/>
      <c r="U74" s="757"/>
      <c r="V74" s="757"/>
      <c r="W74" s="757"/>
      <c r="X74" s="757"/>
      <c r="Y74" s="757"/>
      <c r="Z74" s="97"/>
      <c r="AA74" s="97"/>
      <c r="AB74" s="97"/>
      <c r="AC74" s="97"/>
      <c r="AD74" s="97"/>
      <c r="AE74" s="97"/>
      <c r="AF74" s="119"/>
      <c r="AG74" s="116"/>
      <c r="AH74" s="116"/>
      <c r="AI74" s="116"/>
      <c r="AJ74" s="116" t="s">
        <v>230</v>
      </c>
      <c r="AK74" s="129"/>
      <c r="AL74" s="129"/>
      <c r="AM74" s="116"/>
      <c r="AN74" s="129"/>
      <c r="AO74" s="116"/>
      <c r="AP74" s="116"/>
      <c r="AQ74" s="116"/>
      <c r="AR74" s="116" t="s">
        <v>305</v>
      </c>
      <c r="AS74" s="729"/>
      <c r="AT74" s="729"/>
      <c r="AU74" s="729"/>
      <c r="AV74" s="116" t="s">
        <v>310</v>
      </c>
      <c r="AW74" s="131" t="s">
        <v>325</v>
      </c>
      <c r="AX74" s="116"/>
      <c r="AY74" s="129"/>
      <c r="AZ74" s="131"/>
      <c r="BA74" s="132"/>
      <c r="BB74" s="97"/>
    </row>
    <row r="75" spans="1:57" ht="14.25" customHeight="1">
      <c r="A75" s="97"/>
      <c r="B75" s="757"/>
      <c r="C75" s="757"/>
      <c r="D75" s="757"/>
      <c r="E75" s="757"/>
      <c r="F75" s="757"/>
      <c r="G75" s="757"/>
      <c r="H75" s="757"/>
      <c r="I75" s="757"/>
      <c r="J75" s="757"/>
      <c r="K75" s="757"/>
      <c r="L75" s="757"/>
      <c r="M75" s="757"/>
      <c r="N75" s="757"/>
      <c r="O75" s="757"/>
      <c r="P75" s="757"/>
      <c r="Q75" s="757"/>
      <c r="R75" s="757"/>
      <c r="S75" s="757"/>
      <c r="T75" s="757"/>
      <c r="U75" s="757"/>
      <c r="V75" s="757"/>
      <c r="W75" s="757"/>
      <c r="X75" s="757"/>
      <c r="Y75" s="757"/>
      <c r="Z75" s="97"/>
      <c r="AA75" s="97"/>
      <c r="AB75" s="97"/>
      <c r="AC75" s="97"/>
      <c r="AD75" s="97"/>
      <c r="AE75" s="97"/>
      <c r="AF75" s="119"/>
      <c r="AG75" s="116"/>
      <c r="AH75" s="116"/>
      <c r="AI75" s="116"/>
      <c r="AJ75" s="116" t="s">
        <v>231</v>
      </c>
      <c r="AK75" s="129"/>
      <c r="AL75" s="129"/>
      <c r="AM75" s="116"/>
      <c r="AN75" s="129"/>
      <c r="AO75" s="116"/>
      <c r="AP75" s="116"/>
      <c r="AQ75" s="116"/>
      <c r="AR75" s="116" t="s">
        <v>305</v>
      </c>
      <c r="AS75" s="729"/>
      <c r="AT75" s="729"/>
      <c r="AU75" s="729"/>
      <c r="AV75" s="116" t="s">
        <v>310</v>
      </c>
      <c r="AW75" s="131" t="s">
        <v>326</v>
      </c>
      <c r="AX75" s="116"/>
      <c r="AY75" s="116"/>
      <c r="AZ75" s="131"/>
      <c r="BA75" s="132"/>
      <c r="BB75" s="97"/>
      <c r="BD75" s="133"/>
      <c r="BE75" s="134" t="str">
        <f>IF(AND(AG73="■",OR(AND(AS75&gt;=36,AS75&lt;=64),AND(AS75&gt;=100,AS75&lt;=140)),MOD(AS75,4)=0),"○","×")</f>
        <v>×</v>
      </c>
    </row>
    <row r="76" spans="1:54" ht="14.25" customHeight="1">
      <c r="A76" s="97"/>
      <c r="B76" s="757"/>
      <c r="C76" s="757"/>
      <c r="D76" s="757"/>
      <c r="E76" s="757"/>
      <c r="F76" s="757"/>
      <c r="G76" s="757"/>
      <c r="H76" s="757"/>
      <c r="I76" s="757"/>
      <c r="J76" s="757"/>
      <c r="K76" s="757"/>
      <c r="L76" s="757"/>
      <c r="M76" s="757"/>
      <c r="N76" s="757"/>
      <c r="O76" s="757"/>
      <c r="P76" s="757"/>
      <c r="Q76" s="757"/>
      <c r="R76" s="757"/>
      <c r="S76" s="757"/>
      <c r="T76" s="757"/>
      <c r="U76" s="757"/>
      <c r="V76" s="757"/>
      <c r="W76" s="757"/>
      <c r="X76" s="757"/>
      <c r="Y76" s="757"/>
      <c r="Z76" s="97"/>
      <c r="AA76" s="97"/>
      <c r="AB76" s="97"/>
      <c r="AC76" s="97"/>
      <c r="AD76" s="97"/>
      <c r="AE76" s="97"/>
      <c r="AF76" s="119"/>
      <c r="AG76" s="135" t="s">
        <v>327</v>
      </c>
      <c r="AH76" s="116"/>
      <c r="AI76" s="136"/>
      <c r="AJ76" s="116"/>
      <c r="AK76" s="116"/>
      <c r="AL76" s="116"/>
      <c r="AM76" s="116"/>
      <c r="AN76" s="116"/>
      <c r="AO76" s="116"/>
      <c r="AP76" s="129"/>
      <c r="AQ76" s="129"/>
      <c r="AR76" s="129"/>
      <c r="AS76" s="129"/>
      <c r="AT76" s="129"/>
      <c r="AU76" s="116"/>
      <c r="AV76" s="116"/>
      <c r="AW76" s="116"/>
      <c r="AX76" s="116"/>
      <c r="AY76" s="116"/>
      <c r="AZ76" s="116"/>
      <c r="BA76" s="132"/>
      <c r="BB76" s="97"/>
    </row>
    <row r="77" spans="1:54" ht="14.25" customHeight="1">
      <c r="A77" s="97"/>
      <c r="B77" s="757"/>
      <c r="C77" s="757"/>
      <c r="D77" s="757"/>
      <c r="E77" s="757"/>
      <c r="F77" s="757"/>
      <c r="G77" s="757"/>
      <c r="H77" s="757"/>
      <c r="I77" s="757"/>
      <c r="J77" s="757"/>
      <c r="K77" s="757"/>
      <c r="L77" s="757"/>
      <c r="M77" s="757"/>
      <c r="N77" s="757"/>
      <c r="O77" s="757"/>
      <c r="P77" s="757"/>
      <c r="Q77" s="757"/>
      <c r="R77" s="757"/>
      <c r="S77" s="757"/>
      <c r="T77" s="757"/>
      <c r="U77" s="757"/>
      <c r="V77" s="757"/>
      <c r="W77" s="757"/>
      <c r="X77" s="757"/>
      <c r="Y77" s="757"/>
      <c r="Z77" s="97"/>
      <c r="AA77" s="97"/>
      <c r="AB77" s="97"/>
      <c r="AC77" s="97"/>
      <c r="AD77" s="97"/>
      <c r="AE77" s="97"/>
      <c r="AF77" s="119"/>
      <c r="AG77" s="135"/>
      <c r="AH77" s="116"/>
      <c r="AI77" s="136"/>
      <c r="AJ77" s="116"/>
      <c r="AK77" s="116"/>
      <c r="AL77" s="116"/>
      <c r="AM77" s="116"/>
      <c r="AN77" s="116"/>
      <c r="AO77" s="116"/>
      <c r="AP77" s="129"/>
      <c r="AQ77" s="129"/>
      <c r="AR77" s="129"/>
      <c r="AS77" s="129"/>
      <c r="AT77" s="129"/>
      <c r="AU77" s="116"/>
      <c r="AV77" s="116"/>
      <c r="AW77" s="116"/>
      <c r="AX77" s="116"/>
      <c r="AY77" s="116"/>
      <c r="AZ77" s="116"/>
      <c r="BA77" s="132"/>
      <c r="BB77" s="97"/>
    </row>
    <row r="78" spans="1:54" ht="14.25" customHeight="1">
      <c r="A78" s="97"/>
      <c r="B78" s="757"/>
      <c r="C78" s="757"/>
      <c r="D78" s="757"/>
      <c r="E78" s="757"/>
      <c r="F78" s="757"/>
      <c r="G78" s="757"/>
      <c r="H78" s="757"/>
      <c r="I78" s="757"/>
      <c r="J78" s="757"/>
      <c r="K78" s="757"/>
      <c r="L78" s="757"/>
      <c r="M78" s="757"/>
      <c r="N78" s="757"/>
      <c r="O78" s="757"/>
      <c r="P78" s="757"/>
      <c r="Q78" s="757"/>
      <c r="R78" s="757"/>
      <c r="S78" s="757"/>
      <c r="T78" s="757"/>
      <c r="U78" s="757"/>
      <c r="V78" s="757"/>
      <c r="W78" s="757"/>
      <c r="X78" s="757"/>
      <c r="Y78" s="757"/>
      <c r="Z78" s="97"/>
      <c r="AA78" s="97"/>
      <c r="AB78" s="97"/>
      <c r="AC78" s="97"/>
      <c r="AD78" s="97"/>
      <c r="AE78" s="97"/>
      <c r="AF78" s="119"/>
      <c r="AG78" s="113" t="s">
        <v>290</v>
      </c>
      <c r="AH78" s="116"/>
      <c r="AI78" s="116" t="s">
        <v>328</v>
      </c>
      <c r="AJ78" s="116"/>
      <c r="AK78" s="116"/>
      <c r="AL78" s="116"/>
      <c r="AM78" s="116"/>
      <c r="AN78" s="116"/>
      <c r="AO78" s="116"/>
      <c r="AP78" s="129"/>
      <c r="AQ78" s="129"/>
      <c r="AR78" s="129"/>
      <c r="AS78" s="129"/>
      <c r="AT78" s="129"/>
      <c r="AU78" s="116"/>
      <c r="AV78" s="116"/>
      <c r="AW78" s="116"/>
      <c r="AX78" s="116"/>
      <c r="AY78" s="116"/>
      <c r="AZ78" s="116"/>
      <c r="BA78" s="132"/>
      <c r="BB78" s="97"/>
    </row>
    <row r="79" spans="1:54" ht="14.25" customHeight="1">
      <c r="A79" s="97"/>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97"/>
      <c r="AA79" s="97"/>
      <c r="AB79" s="97"/>
      <c r="AC79" s="97"/>
      <c r="AD79" s="97"/>
      <c r="AE79" s="97"/>
      <c r="AF79" s="119"/>
      <c r="AG79" s="113"/>
      <c r="AH79" s="116"/>
      <c r="AI79" s="116"/>
      <c r="AJ79" s="116"/>
      <c r="AK79" s="116"/>
      <c r="AL79" s="116"/>
      <c r="AM79" s="116"/>
      <c r="AN79" s="116"/>
      <c r="AO79" s="116"/>
      <c r="AP79" s="129"/>
      <c r="AQ79" s="129"/>
      <c r="AR79" s="129"/>
      <c r="AS79" s="129"/>
      <c r="AT79" s="129"/>
      <c r="AU79" s="116"/>
      <c r="AV79" s="116"/>
      <c r="AW79" s="116"/>
      <c r="AX79" s="116"/>
      <c r="AY79" s="116"/>
      <c r="AZ79" s="116"/>
      <c r="BA79" s="132"/>
      <c r="BB79" s="97"/>
    </row>
    <row r="80" spans="1:54" ht="14.25" customHeight="1">
      <c r="A80" s="97"/>
      <c r="B80" s="757"/>
      <c r="C80" s="757"/>
      <c r="D80" s="757"/>
      <c r="E80" s="757"/>
      <c r="F80" s="757"/>
      <c r="G80" s="757"/>
      <c r="H80" s="757"/>
      <c r="I80" s="757"/>
      <c r="J80" s="757"/>
      <c r="K80" s="757"/>
      <c r="L80" s="757"/>
      <c r="M80" s="757"/>
      <c r="N80" s="757"/>
      <c r="O80" s="757"/>
      <c r="P80" s="757"/>
      <c r="Q80" s="757"/>
      <c r="R80" s="757"/>
      <c r="S80" s="757"/>
      <c r="T80" s="757"/>
      <c r="U80" s="757"/>
      <c r="V80" s="757"/>
      <c r="W80" s="757"/>
      <c r="X80" s="757"/>
      <c r="Y80" s="757"/>
      <c r="Z80" s="97"/>
      <c r="AA80" s="97"/>
      <c r="AB80" s="97"/>
      <c r="AC80" s="97"/>
      <c r="AD80" s="97"/>
      <c r="AE80" s="97"/>
      <c r="AF80" s="119"/>
      <c r="AG80" s="113" t="s">
        <v>290</v>
      </c>
      <c r="AH80" s="125"/>
      <c r="AI80" s="125" t="s">
        <v>1010</v>
      </c>
      <c r="AJ80" s="125"/>
      <c r="AK80" s="116"/>
      <c r="AL80" s="116"/>
      <c r="AM80" s="116"/>
      <c r="AN80" s="116"/>
      <c r="AO80" s="116"/>
      <c r="AP80" s="129"/>
      <c r="AQ80" s="129"/>
      <c r="AR80" s="129"/>
      <c r="AS80" s="129"/>
      <c r="AT80" s="129"/>
      <c r="AU80" s="116"/>
      <c r="AV80" s="116"/>
      <c r="AW80" s="116"/>
      <c r="AX80" s="116"/>
      <c r="AY80" s="116"/>
      <c r="AZ80" s="116"/>
      <c r="BA80" s="132"/>
      <c r="BB80" s="97"/>
    </row>
    <row r="81" spans="1:54" ht="14.25" customHeight="1">
      <c r="A81" s="97"/>
      <c r="B81" s="757"/>
      <c r="C81" s="757"/>
      <c r="D81" s="757"/>
      <c r="E81" s="757"/>
      <c r="F81" s="757"/>
      <c r="G81" s="757"/>
      <c r="H81" s="757"/>
      <c r="I81" s="757"/>
      <c r="J81" s="757"/>
      <c r="K81" s="757"/>
      <c r="L81" s="757"/>
      <c r="M81" s="757"/>
      <c r="N81" s="757"/>
      <c r="O81" s="757"/>
      <c r="P81" s="757"/>
      <c r="Q81" s="757"/>
      <c r="R81" s="757"/>
      <c r="S81" s="757"/>
      <c r="T81" s="757"/>
      <c r="U81" s="757"/>
      <c r="V81" s="757"/>
      <c r="W81" s="757"/>
      <c r="X81" s="757"/>
      <c r="Y81" s="757"/>
      <c r="Z81" s="97"/>
      <c r="AA81" s="97"/>
      <c r="AB81" s="97"/>
      <c r="AC81" s="97"/>
      <c r="AD81" s="97"/>
      <c r="AE81" s="97"/>
      <c r="AF81" s="120"/>
      <c r="AG81" s="128"/>
      <c r="AH81" s="121"/>
      <c r="AI81" s="137"/>
      <c r="AJ81" s="121"/>
      <c r="AK81" s="121"/>
      <c r="AL81" s="121"/>
      <c r="AM81" s="121"/>
      <c r="AN81" s="121"/>
      <c r="AO81" s="121"/>
      <c r="AP81" s="138"/>
      <c r="AQ81" s="138"/>
      <c r="AR81" s="138"/>
      <c r="AS81" s="138"/>
      <c r="AT81" s="138"/>
      <c r="AU81" s="121"/>
      <c r="AV81" s="121"/>
      <c r="AW81" s="121"/>
      <c r="AX81" s="121"/>
      <c r="AY81" s="121"/>
      <c r="AZ81" s="121"/>
      <c r="BA81" s="139"/>
      <c r="BB81" s="97"/>
    </row>
    <row r="82" spans="1:54" ht="14.25" customHeight="1">
      <c r="A82" s="97"/>
      <c r="B82" s="757" t="s">
        <v>329</v>
      </c>
      <c r="C82" s="757"/>
      <c r="D82" s="757"/>
      <c r="E82" s="757"/>
      <c r="F82" s="757"/>
      <c r="G82" s="757"/>
      <c r="H82" s="757"/>
      <c r="I82" s="757"/>
      <c r="J82" s="757"/>
      <c r="K82" s="757"/>
      <c r="L82" s="757"/>
      <c r="M82" s="757"/>
      <c r="N82" s="757"/>
      <c r="O82" s="757" t="s">
        <v>330</v>
      </c>
      <c r="P82" s="757"/>
      <c r="Q82" s="757"/>
      <c r="R82" s="757"/>
      <c r="S82" s="757"/>
      <c r="T82" s="757"/>
      <c r="U82" s="757"/>
      <c r="V82" s="757"/>
      <c r="W82" s="757"/>
      <c r="X82" s="757"/>
      <c r="Y82" s="757"/>
      <c r="Z82" s="97"/>
      <c r="AA82" s="97"/>
      <c r="AB82" s="97"/>
      <c r="AC82" s="97"/>
      <c r="AD82" s="97"/>
      <c r="AE82" s="97"/>
      <c r="AF82" s="123"/>
      <c r="AG82" s="110"/>
      <c r="AH82" s="110"/>
      <c r="AI82" s="110"/>
      <c r="AJ82" s="110"/>
      <c r="AK82" s="110"/>
      <c r="AL82" s="110"/>
      <c r="AM82" s="110"/>
      <c r="AN82" s="110"/>
      <c r="AO82" s="110"/>
      <c r="AP82" s="140"/>
      <c r="AQ82" s="140"/>
      <c r="AR82" s="140"/>
      <c r="AS82" s="140"/>
      <c r="AT82" s="140"/>
      <c r="AU82" s="110"/>
      <c r="AV82" s="110"/>
      <c r="AW82" s="110"/>
      <c r="AX82" s="110"/>
      <c r="AY82" s="110"/>
      <c r="AZ82" s="110"/>
      <c r="BA82" s="130"/>
      <c r="BB82" s="97"/>
    </row>
    <row r="83" spans="1:54" ht="14.25" customHeight="1">
      <c r="A83" s="97"/>
      <c r="B83" s="757"/>
      <c r="C83" s="757"/>
      <c r="D83" s="757"/>
      <c r="E83" s="757"/>
      <c r="F83" s="757"/>
      <c r="G83" s="757"/>
      <c r="H83" s="757"/>
      <c r="I83" s="757"/>
      <c r="J83" s="757"/>
      <c r="K83" s="757"/>
      <c r="L83" s="757"/>
      <c r="M83" s="757"/>
      <c r="N83" s="757"/>
      <c r="O83" s="757"/>
      <c r="P83" s="757"/>
      <c r="Q83" s="757"/>
      <c r="R83" s="757"/>
      <c r="S83" s="757"/>
      <c r="T83" s="757"/>
      <c r="U83" s="757"/>
      <c r="V83" s="757"/>
      <c r="W83" s="757"/>
      <c r="X83" s="757"/>
      <c r="Y83" s="757"/>
      <c r="Z83" s="97"/>
      <c r="AA83" s="97"/>
      <c r="AB83" s="97"/>
      <c r="AC83" s="97"/>
      <c r="AD83" s="97"/>
      <c r="AE83" s="97"/>
      <c r="AF83" s="119"/>
      <c r="AG83" s="113" t="s">
        <v>290</v>
      </c>
      <c r="AH83" s="116"/>
      <c r="AI83" s="116" t="s">
        <v>225</v>
      </c>
      <c r="AJ83" s="116"/>
      <c r="AK83" s="116"/>
      <c r="AL83" s="116"/>
      <c r="AM83" s="116"/>
      <c r="AN83" s="116"/>
      <c r="AO83" s="116"/>
      <c r="AP83" s="129"/>
      <c r="AQ83" s="129"/>
      <c r="AR83" s="129"/>
      <c r="AS83" s="129"/>
      <c r="AT83" s="116"/>
      <c r="AU83" s="129"/>
      <c r="AV83" s="129"/>
      <c r="AW83" s="129"/>
      <c r="AX83" s="116"/>
      <c r="AY83" s="131"/>
      <c r="AZ83" s="116"/>
      <c r="BA83" s="132"/>
      <c r="BB83" s="97"/>
    </row>
    <row r="84" spans="1:54" ht="14.25" customHeight="1">
      <c r="A84" s="97"/>
      <c r="B84" s="757"/>
      <c r="C84" s="757"/>
      <c r="D84" s="757"/>
      <c r="E84" s="757"/>
      <c r="F84" s="757"/>
      <c r="G84" s="757"/>
      <c r="H84" s="757"/>
      <c r="I84" s="757"/>
      <c r="J84" s="757"/>
      <c r="K84" s="757"/>
      <c r="L84" s="757"/>
      <c r="M84" s="757"/>
      <c r="N84" s="757"/>
      <c r="O84" s="757"/>
      <c r="P84" s="757"/>
      <c r="Q84" s="757"/>
      <c r="R84" s="757"/>
      <c r="S84" s="757"/>
      <c r="T84" s="757"/>
      <c r="U84" s="757"/>
      <c r="V84" s="757"/>
      <c r="W84" s="757"/>
      <c r="X84" s="757"/>
      <c r="Y84" s="757"/>
      <c r="Z84" s="97"/>
      <c r="AA84" s="97"/>
      <c r="AB84" s="97"/>
      <c r="AC84" s="97"/>
      <c r="AD84" s="97"/>
      <c r="AE84" s="97"/>
      <c r="AF84" s="119"/>
      <c r="AG84" s="113"/>
      <c r="AH84" s="116"/>
      <c r="AI84" s="116"/>
      <c r="AJ84" s="116"/>
      <c r="AK84" s="116"/>
      <c r="AL84" s="116"/>
      <c r="AM84" s="116"/>
      <c r="AN84" s="116"/>
      <c r="AO84" s="116"/>
      <c r="AP84" s="129"/>
      <c r="AQ84" s="129"/>
      <c r="AR84" s="129"/>
      <c r="AS84" s="129"/>
      <c r="AT84" s="116"/>
      <c r="AU84" s="129"/>
      <c r="AV84" s="129"/>
      <c r="AW84" s="129"/>
      <c r="AX84" s="116"/>
      <c r="AY84" s="131"/>
      <c r="AZ84" s="116"/>
      <c r="BA84" s="132"/>
      <c r="BB84" s="97"/>
    </row>
    <row r="85" spans="1:54" ht="14.25" customHeight="1">
      <c r="A85" s="97"/>
      <c r="B85" s="757"/>
      <c r="C85" s="757"/>
      <c r="D85" s="757"/>
      <c r="E85" s="757"/>
      <c r="F85" s="757"/>
      <c r="G85" s="757"/>
      <c r="H85" s="757"/>
      <c r="I85" s="757"/>
      <c r="J85" s="757"/>
      <c r="K85" s="757"/>
      <c r="L85" s="757"/>
      <c r="M85" s="757"/>
      <c r="N85" s="757"/>
      <c r="O85" s="757"/>
      <c r="P85" s="757"/>
      <c r="Q85" s="757"/>
      <c r="R85" s="757"/>
      <c r="S85" s="757"/>
      <c r="T85" s="757"/>
      <c r="U85" s="757"/>
      <c r="V85" s="757"/>
      <c r="W85" s="757"/>
      <c r="X85" s="757"/>
      <c r="Y85" s="757"/>
      <c r="Z85" s="97"/>
      <c r="AA85" s="97"/>
      <c r="AB85" s="97"/>
      <c r="AC85" s="97"/>
      <c r="AD85" s="97"/>
      <c r="AE85" s="97"/>
      <c r="AF85" s="119"/>
      <c r="AG85" s="113" t="s">
        <v>290</v>
      </c>
      <c r="AH85" s="116"/>
      <c r="AI85" s="116" t="s">
        <v>331</v>
      </c>
      <c r="AJ85" s="116"/>
      <c r="AK85" s="116"/>
      <c r="AL85" s="116"/>
      <c r="AM85" s="116"/>
      <c r="AN85" s="116"/>
      <c r="AO85" s="116"/>
      <c r="AP85" s="129"/>
      <c r="AQ85" s="129"/>
      <c r="AR85" s="129"/>
      <c r="AS85" s="129"/>
      <c r="AT85" s="116"/>
      <c r="AU85" s="129"/>
      <c r="AV85" s="129"/>
      <c r="AW85" s="129"/>
      <c r="AX85" s="116"/>
      <c r="AY85" s="131"/>
      <c r="AZ85" s="116"/>
      <c r="BA85" s="132"/>
      <c r="BB85" s="97"/>
    </row>
    <row r="86" spans="1:54" ht="14.25" customHeight="1">
      <c r="A86" s="97"/>
      <c r="B86" s="757"/>
      <c r="C86" s="757"/>
      <c r="D86" s="757"/>
      <c r="E86" s="757"/>
      <c r="F86" s="757"/>
      <c r="G86" s="757"/>
      <c r="H86" s="757"/>
      <c r="I86" s="757"/>
      <c r="J86" s="757"/>
      <c r="K86" s="757"/>
      <c r="L86" s="757"/>
      <c r="M86" s="757"/>
      <c r="N86" s="757"/>
      <c r="O86" s="757"/>
      <c r="P86" s="757"/>
      <c r="Q86" s="757"/>
      <c r="R86" s="757"/>
      <c r="S86" s="757"/>
      <c r="T86" s="757"/>
      <c r="U86" s="757"/>
      <c r="V86" s="757"/>
      <c r="W86" s="757"/>
      <c r="X86" s="757"/>
      <c r="Y86" s="757"/>
      <c r="Z86" s="97"/>
      <c r="AA86" s="97"/>
      <c r="AB86" s="97"/>
      <c r="AC86" s="97"/>
      <c r="AD86" s="97"/>
      <c r="AE86" s="97"/>
      <c r="AF86" s="127"/>
      <c r="AG86" s="128"/>
      <c r="AH86" s="128"/>
      <c r="AI86" s="128"/>
      <c r="AJ86" s="128"/>
      <c r="AK86" s="128"/>
      <c r="AL86" s="128"/>
      <c r="AM86" s="128"/>
      <c r="AN86" s="128"/>
      <c r="AO86" s="128"/>
      <c r="AP86" s="128"/>
      <c r="AQ86" s="128"/>
      <c r="AR86" s="128"/>
      <c r="AS86" s="128"/>
      <c r="AT86" s="128"/>
      <c r="AU86" s="128"/>
      <c r="AV86" s="128"/>
      <c r="AW86" s="128"/>
      <c r="AX86" s="128"/>
      <c r="AY86" s="128"/>
      <c r="AZ86" s="128"/>
      <c r="BA86" s="122"/>
      <c r="BB86" s="97"/>
    </row>
    <row r="87" spans="1:54" ht="13.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row>
    <row r="88" spans="1:54" ht="14.25">
      <c r="A88" s="97"/>
      <c r="B88" s="102" t="s">
        <v>332</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t="s">
        <v>333</v>
      </c>
      <c r="AG88" s="97"/>
      <c r="AH88" s="97"/>
      <c r="AI88" s="102"/>
      <c r="AJ88" s="102"/>
      <c r="AK88" s="102"/>
      <c r="AL88" s="102"/>
      <c r="AM88" s="102"/>
      <c r="AN88" s="102"/>
      <c r="AO88" s="102"/>
      <c r="AP88" s="102"/>
      <c r="AQ88" s="102"/>
      <c r="AR88" s="102"/>
      <c r="AS88" s="102"/>
      <c r="AT88" s="102"/>
      <c r="AU88" s="102"/>
      <c r="AV88" s="102"/>
      <c r="AW88" s="102"/>
      <c r="AX88" s="102"/>
      <c r="AY88" s="102"/>
      <c r="AZ88" s="102"/>
      <c r="BA88" s="97"/>
      <c r="BB88" s="97"/>
    </row>
    <row r="89" spans="1:54" ht="14.25">
      <c r="A89" s="97"/>
      <c r="B89" s="102" t="s">
        <v>34</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t="s">
        <v>334</v>
      </c>
      <c r="AG89" s="97"/>
      <c r="AH89" s="97"/>
      <c r="AI89" s="102"/>
      <c r="AJ89" s="102"/>
      <c r="AK89" s="102"/>
      <c r="AL89" s="102"/>
      <c r="AM89" s="102"/>
      <c r="AN89" s="102"/>
      <c r="AO89" s="102"/>
      <c r="AP89" s="102"/>
      <c r="AQ89" s="102"/>
      <c r="AR89" s="102"/>
      <c r="AS89" s="102"/>
      <c r="AT89" s="102"/>
      <c r="AU89" s="102"/>
      <c r="AV89" s="102"/>
      <c r="AW89" s="102"/>
      <c r="AX89" s="102"/>
      <c r="AY89" s="102"/>
      <c r="AZ89" s="102"/>
      <c r="BA89" s="97"/>
      <c r="BB89" s="97"/>
    </row>
    <row r="90" spans="1:54" ht="14.25">
      <c r="A90" s="97"/>
      <c r="B90" s="102"/>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t="s">
        <v>244</v>
      </c>
      <c r="AI90" s="102"/>
      <c r="AJ90" s="102"/>
      <c r="AK90" s="102"/>
      <c r="AL90" s="102"/>
      <c r="AM90" s="102"/>
      <c r="AN90" s="102"/>
      <c r="AO90" s="102"/>
      <c r="AP90" s="102"/>
      <c r="AQ90" s="102"/>
      <c r="AR90" s="102"/>
      <c r="AS90" s="102"/>
      <c r="AT90" s="102"/>
      <c r="AU90" s="102"/>
      <c r="AV90" s="102"/>
      <c r="AW90" s="102"/>
      <c r="AX90" s="102"/>
      <c r="AY90" s="102"/>
      <c r="AZ90" s="102"/>
      <c r="BA90" s="97"/>
      <c r="BB90" s="97"/>
    </row>
    <row r="91" spans="1:54" ht="13.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t="s">
        <v>246</v>
      </c>
      <c r="AI91" s="97"/>
      <c r="AJ91" s="97"/>
      <c r="AK91" s="97"/>
      <c r="AL91" s="97"/>
      <c r="AM91" s="97"/>
      <c r="AN91" s="97"/>
      <c r="AO91" s="97"/>
      <c r="AP91" s="97"/>
      <c r="AQ91" s="97"/>
      <c r="AR91" s="97"/>
      <c r="AS91" s="97"/>
      <c r="AT91" s="97"/>
      <c r="AU91" s="97"/>
      <c r="AV91" s="97"/>
      <c r="AW91" s="97"/>
      <c r="AX91" s="97"/>
      <c r="AY91" s="97"/>
      <c r="AZ91" s="97"/>
      <c r="BA91" s="97"/>
      <c r="BB91" s="97"/>
    </row>
    <row r="92" spans="1:54" ht="13.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t="s">
        <v>245</v>
      </c>
      <c r="AI92" s="97"/>
      <c r="AJ92" s="97"/>
      <c r="AK92" s="97"/>
      <c r="AL92" s="97"/>
      <c r="AM92" s="97"/>
      <c r="AN92" s="97"/>
      <c r="AO92" s="97"/>
      <c r="AP92" s="97"/>
      <c r="AQ92" s="97"/>
      <c r="AR92" s="97"/>
      <c r="AS92" s="97"/>
      <c r="AT92" s="97"/>
      <c r="AU92" s="97"/>
      <c r="AV92" s="97"/>
      <c r="AW92" s="97"/>
      <c r="AX92" s="97"/>
      <c r="AY92" s="97"/>
      <c r="AZ92" s="97"/>
      <c r="BA92" s="97"/>
      <c r="BB92" s="97"/>
    </row>
    <row r="93" spans="1:54" ht="13.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row>
  </sheetData>
  <sheetProtection selectLockedCells="1"/>
  <mergeCells count="57">
    <mergeCell ref="B13:N13"/>
    <mergeCell ref="O13:Y13"/>
    <mergeCell ref="Z13:AE13"/>
    <mergeCell ref="AF13:BA13"/>
    <mergeCell ref="B2:BA5"/>
    <mergeCell ref="AQ6:AR6"/>
    <mergeCell ref="B8:BA9"/>
    <mergeCell ref="B11:G11"/>
    <mergeCell ref="H11:AB11"/>
    <mergeCell ref="AC11:AI11"/>
    <mergeCell ref="AM11:AO11"/>
    <mergeCell ref="AS11:AV11"/>
    <mergeCell ref="B14:N21"/>
    <mergeCell ref="O14:Y21"/>
    <mergeCell ref="B22:N26"/>
    <mergeCell ref="O22:Y26"/>
    <mergeCell ref="B27:N35"/>
    <mergeCell ref="O27:Y35"/>
    <mergeCell ref="AN29:AQ29"/>
    <mergeCell ref="AN32:AQ32"/>
    <mergeCell ref="B36:N45"/>
    <mergeCell ref="O36:Y45"/>
    <mergeCell ref="AJ38:AL38"/>
    <mergeCell ref="AN38:AP38"/>
    <mergeCell ref="AJ40:AL40"/>
    <mergeCell ref="AN40:AP40"/>
    <mergeCell ref="AT38:AV38"/>
    <mergeCell ref="AX38:AZ38"/>
    <mergeCell ref="AJ39:AL39"/>
    <mergeCell ref="AN39:AP39"/>
    <mergeCell ref="AT39:AV39"/>
    <mergeCell ref="AX39:AZ39"/>
    <mergeCell ref="AT40:AV40"/>
    <mergeCell ref="AX40:AZ40"/>
    <mergeCell ref="AJ41:AL41"/>
    <mergeCell ref="AN41:AP41"/>
    <mergeCell ref="B46:N50"/>
    <mergeCell ref="O46:Y50"/>
    <mergeCell ref="AP47:AT47"/>
    <mergeCell ref="B51:N55"/>
    <mergeCell ref="O51:Y55"/>
    <mergeCell ref="B56:N62"/>
    <mergeCell ref="O56:Y62"/>
    <mergeCell ref="B63:N67"/>
    <mergeCell ref="O63:Y67"/>
    <mergeCell ref="AN58:AZ58"/>
    <mergeCell ref="B82:N86"/>
    <mergeCell ref="O82:Y86"/>
    <mergeCell ref="B69:V69"/>
    <mergeCell ref="B71:N71"/>
    <mergeCell ref="O71:Y71"/>
    <mergeCell ref="Z71:AE71"/>
    <mergeCell ref="AF71:BA71"/>
    <mergeCell ref="B72:N81"/>
    <mergeCell ref="O72:Y81"/>
    <mergeCell ref="AS74:AU74"/>
    <mergeCell ref="AS75:AU75"/>
  </mergeCells>
  <conditionalFormatting sqref="AF14:BA17">
    <cfRule type="expression" priority="5" dxfId="1">
      <formula>$AQ$11="■"</formula>
    </cfRule>
  </conditionalFormatting>
  <conditionalFormatting sqref="B46:Y50">
    <cfRule type="expression" priority="4" dxfId="1">
      <formula>$AQ$11="■"</formula>
    </cfRule>
  </conditionalFormatting>
  <conditionalFormatting sqref="AF46:BA50">
    <cfRule type="expression" priority="3" dxfId="1">
      <formula>$AQ$11="■"</formula>
    </cfRule>
  </conditionalFormatting>
  <conditionalFormatting sqref="B63:Y67">
    <cfRule type="expression" priority="2" dxfId="1">
      <formula>$AQ$11="■"</formula>
    </cfRule>
  </conditionalFormatting>
  <conditionalFormatting sqref="AF63:BA67">
    <cfRule type="expression" priority="1" dxfId="1">
      <formula>$AQ$11="■"</formula>
    </cfRule>
  </conditionalFormatting>
  <dataValidations count="5">
    <dataValidation type="list" allowBlank="1" showInputMessage="1" showErrorMessage="1" sqref="AG15 AG61 AG28 AG31 AG37 AG44 AG85 AG25 AG73 AG66 AG34 AG49 AG54 AQ11 AG23 AG47 AG52 AG57 AG64 AG83 AG18:AG20 AK11 AG78:AG80">
      <formula1>"□,■"</formula1>
    </dataValidation>
    <dataValidation allowBlank="1" showInputMessage="1" showErrorMessage="1" imeMode="disabled" sqref="AN29:AQ29 AN32:AQ34 AP47:AT49"/>
    <dataValidation type="time" allowBlank="1" showInputMessage="1" showErrorMessage="1" sqref="AN38:AP41 AT38:AV40 AX38:AZ40 AJ38:AL41">
      <formula1>0</formula1>
      <formula2>0.999305555555556</formula2>
    </dataValidation>
    <dataValidation type="custom" allowBlank="1" showErrorMessage="1" errorTitle="入力エラー" error="チャネル固定のみ□⇒■にしてください_x000a_36～64 または 100～140 の間の数字を1つ記入してください_x000a_ （4の倍数のチャネルのみ設定可能です）" imeMode="disabled" sqref="AS75:AU75">
      <formula1>BD75="○"</formula1>
    </dataValidation>
    <dataValidation type="custom" allowBlank="1" showErrorMessage="1" errorTitle="入力エラー" error="□⇒■にしてください_x000a_1～11の間の数字を入力してください" imeMode="disabled" sqref="AS74:AU74">
      <formula1>OR(AND(AG73="■",AS74&gt;=1,AS74&lt;=11))</formula1>
    </dataValidation>
  </dataValidations>
  <pageMargins left="0.25" right="0.25" top="0.75" bottom="0.75" header="0.3" footer="0.3"/>
  <pageSetup orientation="portrait" paperSize="9" scale="61" r:id="rId2"/>
  <headerFooter>
    <oddFooter>&amp;RNDA対象資料:パ３-2019-170-SYS000556(S)</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3">
    <pageSetUpPr fitToPage="1"/>
  </sheetPr>
  <dimension ref="A2:BB69"/>
  <sheetViews>
    <sheetView view="pageBreakPreview" zoomScaleNormal="80" zoomScaleSheetLayoutView="100" workbookViewId="0" topLeftCell="A1">
      <selection pane="topLeft" activeCell="B7" sqref="B7:BB8"/>
    </sheetView>
  </sheetViews>
  <sheetFormatPr defaultColWidth="2.505" defaultRowHeight="17.25"/>
  <cols>
    <col min="1" max="49" width="2.5" style="250"/>
    <col min="50" max="50" width="3.25" style="250" customWidth="1"/>
    <col min="51" max="52" width="2.5" style="250"/>
    <col min="53" max="53" width="5.5" style="250" bestFit="1" customWidth="1"/>
    <col min="54" max="16384" width="2.5" style="250"/>
  </cols>
  <sheetData>
    <row r="1" s="249" customFormat="1" ht="12.75" customHeight="1"/>
    <row r="2" spans="2:53" s="249" customFormat="1" ht="6.75" customHeight="1">
      <c r="B2" s="988" t="s">
        <v>713</v>
      </c>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c r="AI2" s="988"/>
      <c r="AJ2" s="988"/>
      <c r="AK2" s="988"/>
      <c r="AL2" s="988"/>
      <c r="AM2" s="988"/>
      <c r="AN2" s="988"/>
      <c r="AO2" s="988"/>
      <c r="AP2" s="988"/>
      <c r="AQ2" s="988"/>
      <c r="AR2" s="988"/>
      <c r="AS2" s="988"/>
      <c r="AT2" s="988"/>
      <c r="AU2" s="988"/>
      <c r="AV2" s="988"/>
      <c r="AW2" s="988"/>
      <c r="AX2" s="988"/>
      <c r="AY2" s="988"/>
      <c r="AZ2" s="988"/>
      <c r="BA2" s="988"/>
    </row>
    <row r="3" spans="2:53" s="249" customFormat="1" ht="6.75" customHeight="1">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8"/>
      <c r="AP3" s="988"/>
      <c r="AQ3" s="988"/>
      <c r="AR3" s="988"/>
      <c r="AS3" s="988"/>
      <c r="AT3" s="988"/>
      <c r="AU3" s="988"/>
      <c r="AV3" s="988"/>
      <c r="AW3" s="988"/>
      <c r="AX3" s="988"/>
      <c r="AY3" s="988"/>
      <c r="AZ3" s="988"/>
      <c r="BA3" s="988"/>
    </row>
    <row r="4" spans="2:53" s="249" customFormat="1" ht="6.75" customHeight="1">
      <c r="B4" s="988"/>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8"/>
      <c r="AP4" s="988"/>
      <c r="AQ4" s="988"/>
      <c r="AR4" s="988"/>
      <c r="AS4" s="988"/>
      <c r="AT4" s="988"/>
      <c r="AU4" s="988"/>
      <c r="AV4" s="988"/>
      <c r="AW4" s="988"/>
      <c r="AX4" s="988"/>
      <c r="AY4" s="988"/>
      <c r="AZ4" s="988"/>
      <c r="BA4" s="988"/>
    </row>
    <row r="5" spans="2:53" s="249" customFormat="1" ht="6.75" customHeight="1">
      <c r="B5" s="988"/>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8"/>
      <c r="AP5" s="988"/>
      <c r="AQ5" s="988"/>
      <c r="AR5" s="988"/>
      <c r="AS5" s="988"/>
      <c r="AT5" s="988"/>
      <c r="AU5" s="988"/>
      <c r="AV5" s="988"/>
      <c r="AW5" s="988"/>
      <c r="AX5" s="988"/>
      <c r="AY5" s="988"/>
      <c r="AZ5" s="988"/>
      <c r="BA5" s="988"/>
    </row>
    <row r="6" spans="41:54" ht="17.25">
      <c r="AO6" s="249"/>
      <c r="AQ6" s="249"/>
      <c r="AR6" s="249"/>
      <c r="AS6" s="249"/>
      <c r="AT6" s="249"/>
      <c r="AU6" s="251"/>
      <c r="AV6" s="249"/>
      <c r="AW6" s="249"/>
      <c r="BB6" s="296" t="str">
        <f>設定変更依頼書!AR8</f>
        <v>Ver.2.9(2022.9.30～）</v>
      </c>
    </row>
    <row r="7" spans="2:54" ht="13.5" customHeight="1">
      <c r="B7" s="989" t="s">
        <v>680</v>
      </c>
      <c r="C7" s="990"/>
      <c r="D7" s="990"/>
      <c r="E7" s="990"/>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990"/>
      <c r="AI7" s="990"/>
      <c r="AJ7" s="990"/>
      <c r="AK7" s="990"/>
      <c r="AL7" s="990"/>
      <c r="AM7" s="990"/>
      <c r="AN7" s="990"/>
      <c r="AO7" s="990"/>
      <c r="AP7" s="990"/>
      <c r="AQ7" s="990"/>
      <c r="AR7" s="990"/>
      <c r="AS7" s="990"/>
      <c r="AT7" s="990"/>
      <c r="AU7" s="990"/>
      <c r="AV7" s="990"/>
      <c r="AW7" s="990"/>
      <c r="AX7" s="990"/>
      <c r="AY7" s="990"/>
      <c r="AZ7" s="990"/>
      <c r="BA7" s="990"/>
      <c r="BB7" s="991"/>
    </row>
    <row r="8" spans="2:54" ht="17.25">
      <c r="B8" s="992"/>
      <c r="C8" s="993"/>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3"/>
      <c r="AU8" s="993"/>
      <c r="AV8" s="993"/>
      <c r="AW8" s="993"/>
      <c r="AX8" s="993"/>
      <c r="AY8" s="993"/>
      <c r="AZ8" s="993"/>
      <c r="BA8" s="993"/>
      <c r="BB8" s="994"/>
    </row>
    <row r="9" spans="2:53" ht="17.25">
      <c r="B9" s="252"/>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row>
    <row r="10" spans="2:53" ht="17.25">
      <c r="B10" s="252"/>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row>
    <row r="11" spans="2:53" ht="14.25" customHeight="1">
      <c r="B11" s="254"/>
      <c r="C11" s="254"/>
      <c r="D11" s="254"/>
      <c r="E11" s="254"/>
      <c r="F11" s="254"/>
      <c r="G11" s="254"/>
      <c r="H11" s="254"/>
      <c r="I11" s="254"/>
      <c r="J11" s="254"/>
      <c r="K11" s="254"/>
      <c r="L11" s="255"/>
      <c r="M11" s="255"/>
      <c r="N11" s="255"/>
      <c r="O11" s="256"/>
      <c r="P11" s="256"/>
      <c r="Q11" s="256"/>
      <c r="R11" s="256"/>
      <c r="S11" s="256"/>
      <c r="T11" s="256"/>
      <c r="U11" s="256"/>
      <c r="V11" s="256"/>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row>
    <row r="12" spans="2:54" ht="28.5" customHeight="1">
      <c r="B12" s="995" t="s">
        <v>303</v>
      </c>
      <c r="C12" s="996"/>
      <c r="D12" s="996"/>
      <c r="E12" s="996"/>
      <c r="F12" s="996"/>
      <c r="G12" s="996"/>
      <c r="H12" s="996"/>
      <c r="I12" s="996"/>
      <c r="J12" s="997"/>
      <c r="K12" s="998"/>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999"/>
      <c r="AV12" s="999"/>
      <c r="AW12" s="999"/>
      <c r="AX12" s="999"/>
      <c r="AY12" s="999"/>
      <c r="AZ12" s="999"/>
      <c r="BA12" s="999"/>
      <c r="BB12" s="1000"/>
    </row>
    <row r="13" spans="2:53" ht="8.25" customHeight="1">
      <c r="B13" s="258"/>
      <c r="C13" s="254"/>
      <c r="D13" s="258"/>
      <c r="E13" s="258"/>
      <c r="F13" s="258"/>
      <c r="G13" s="258"/>
      <c r="H13" s="258"/>
      <c r="I13" s="258"/>
      <c r="J13" s="258"/>
      <c r="K13" s="258"/>
      <c r="L13" s="258"/>
      <c r="M13" s="254"/>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row>
    <row r="14" spans="2:54" ht="32.25" customHeight="1">
      <c r="B14" s="1001" t="s">
        <v>3</v>
      </c>
      <c r="C14" s="1002"/>
      <c r="D14" s="1002"/>
      <c r="E14" s="1002"/>
      <c r="F14" s="1002"/>
      <c r="G14" s="1002"/>
      <c r="H14" s="1002"/>
      <c r="I14" s="1002"/>
      <c r="J14" s="1002"/>
      <c r="K14" s="1002"/>
      <c r="L14" s="1002"/>
      <c r="M14" s="1002"/>
      <c r="N14" s="1002"/>
      <c r="O14" s="1003" t="s">
        <v>5</v>
      </c>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03"/>
      <c r="BB14" s="1003"/>
    </row>
    <row r="15" spans="1:54" ht="17.25">
      <c r="A15" s="258"/>
      <c r="B15" s="970" t="s">
        <v>681</v>
      </c>
      <c r="C15" s="971"/>
      <c r="D15" s="971"/>
      <c r="E15" s="971"/>
      <c r="F15" s="971"/>
      <c r="G15" s="971"/>
      <c r="H15" s="971"/>
      <c r="I15" s="971"/>
      <c r="J15" s="971"/>
      <c r="K15" s="971"/>
      <c r="L15" s="971"/>
      <c r="M15" s="971"/>
      <c r="N15" s="972"/>
      <c r="O15" s="259"/>
      <c r="P15" s="258"/>
      <c r="Q15" s="258"/>
      <c r="R15" s="260"/>
      <c r="S15" s="258"/>
      <c r="T15" s="258"/>
      <c r="U15" s="258"/>
      <c r="V15" s="258"/>
      <c r="W15" s="258"/>
      <c r="X15" s="258"/>
      <c r="Y15" s="261"/>
      <c r="Z15" s="258"/>
      <c r="AA15" s="258"/>
      <c r="AB15" s="258"/>
      <c r="AC15" s="258"/>
      <c r="AD15" s="258"/>
      <c r="AE15" s="258"/>
      <c r="AF15" s="258"/>
      <c r="AG15" s="262"/>
      <c r="AH15" s="262"/>
      <c r="AI15" s="262"/>
      <c r="AJ15" s="262"/>
      <c r="AK15" s="262"/>
      <c r="AL15" s="262"/>
      <c r="AM15" s="262"/>
      <c r="AN15" s="262"/>
      <c r="AO15" s="262"/>
      <c r="AP15" s="258"/>
      <c r="AQ15" s="258"/>
      <c r="AR15" s="258"/>
      <c r="AS15" s="258"/>
      <c r="AT15" s="258"/>
      <c r="AU15" s="258"/>
      <c r="AV15" s="258"/>
      <c r="AW15" s="258"/>
      <c r="AX15" s="258"/>
      <c r="AY15" s="258"/>
      <c r="AZ15" s="258"/>
      <c r="BA15" s="262"/>
      <c r="BB15" s="263"/>
    </row>
    <row r="16" spans="1:54" ht="17.25">
      <c r="A16" s="258"/>
      <c r="B16" s="976"/>
      <c r="C16" s="974"/>
      <c r="D16" s="974"/>
      <c r="E16" s="974"/>
      <c r="F16" s="974"/>
      <c r="G16" s="974"/>
      <c r="H16" s="974"/>
      <c r="I16" s="974"/>
      <c r="J16" s="974"/>
      <c r="K16" s="974"/>
      <c r="L16" s="974"/>
      <c r="M16" s="974"/>
      <c r="N16" s="975"/>
      <c r="O16" s="259"/>
      <c r="P16" s="264" t="s">
        <v>290</v>
      </c>
      <c r="Q16" s="258"/>
      <c r="R16" s="260" t="s">
        <v>682</v>
      </c>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54"/>
      <c r="AR16" s="254"/>
      <c r="AS16" s="254"/>
      <c r="AT16" s="254"/>
      <c r="AU16" s="254"/>
      <c r="AV16" s="254"/>
      <c r="AW16" s="254"/>
      <c r="AX16" s="254"/>
      <c r="AY16" s="254"/>
      <c r="AZ16" s="254"/>
      <c r="BA16" s="262"/>
      <c r="BB16" s="265"/>
    </row>
    <row r="17" spans="1:54" ht="17.25">
      <c r="A17" s="258"/>
      <c r="B17" s="976"/>
      <c r="C17" s="974"/>
      <c r="D17" s="974"/>
      <c r="E17" s="974"/>
      <c r="F17" s="974"/>
      <c r="G17" s="974"/>
      <c r="H17" s="974"/>
      <c r="I17" s="974"/>
      <c r="J17" s="974"/>
      <c r="K17" s="974"/>
      <c r="L17" s="974"/>
      <c r="M17" s="974"/>
      <c r="N17" s="975"/>
      <c r="O17" s="259"/>
      <c r="P17" s="262"/>
      <c r="Q17" s="262"/>
      <c r="R17" s="262"/>
      <c r="S17" s="262"/>
      <c r="T17" s="262"/>
      <c r="U17" s="262"/>
      <c r="V17" s="262"/>
      <c r="W17" s="261"/>
      <c r="X17" s="261"/>
      <c r="Y17" s="261"/>
      <c r="Z17" s="258"/>
      <c r="AA17" s="258"/>
      <c r="AB17" s="258"/>
      <c r="AC17" s="258"/>
      <c r="AD17" s="258"/>
      <c r="AE17" s="258"/>
      <c r="AF17" s="258"/>
      <c r="AG17" s="258"/>
      <c r="AH17" s="258"/>
      <c r="AI17" s="260"/>
      <c r="AJ17" s="258"/>
      <c r="AK17" s="258"/>
      <c r="AL17" s="258"/>
      <c r="AM17" s="258"/>
      <c r="AN17" s="258"/>
      <c r="AO17" s="258"/>
      <c r="AP17" s="258"/>
      <c r="AQ17" s="258"/>
      <c r="AR17" s="258"/>
      <c r="AS17" s="258"/>
      <c r="AT17" s="258"/>
      <c r="AU17" s="258"/>
      <c r="AV17" s="258"/>
      <c r="AW17" s="258"/>
      <c r="AX17" s="258"/>
      <c r="AY17" s="258"/>
      <c r="AZ17" s="258"/>
      <c r="BA17" s="262"/>
      <c r="BB17" s="265"/>
    </row>
    <row r="18" spans="1:54" ht="17.25" customHeight="1">
      <c r="A18" s="258"/>
      <c r="B18" s="976"/>
      <c r="C18" s="974"/>
      <c r="D18" s="974"/>
      <c r="E18" s="974"/>
      <c r="F18" s="974"/>
      <c r="G18" s="974"/>
      <c r="H18" s="974"/>
      <c r="I18" s="974"/>
      <c r="J18" s="974"/>
      <c r="K18" s="974"/>
      <c r="L18" s="974"/>
      <c r="M18" s="974"/>
      <c r="N18" s="975"/>
      <c r="O18" s="259"/>
      <c r="P18" s="264" t="s">
        <v>290</v>
      </c>
      <c r="Q18" s="258"/>
      <c r="R18" s="986" t="s">
        <v>683</v>
      </c>
      <c r="S18" s="986"/>
      <c r="T18" s="986"/>
      <c r="U18" s="986"/>
      <c r="V18" s="261"/>
      <c r="W18" s="986"/>
      <c r="X18" s="986"/>
      <c r="Y18" s="986"/>
      <c r="Z18" s="986"/>
      <c r="AA18" s="986"/>
      <c r="AB18" s="986"/>
      <c r="AC18" s="986"/>
      <c r="AD18" s="986"/>
      <c r="AE18" s="986"/>
      <c r="AF18" s="986"/>
      <c r="AG18" s="986"/>
      <c r="AH18" s="986"/>
      <c r="AI18" s="986"/>
      <c r="AJ18" s="986"/>
      <c r="AK18" s="986"/>
      <c r="AL18" s="986"/>
      <c r="AM18" s="986"/>
      <c r="AN18" s="986"/>
      <c r="AO18" s="986"/>
      <c r="AP18" s="986"/>
      <c r="AQ18" s="261"/>
      <c r="AR18" s="261"/>
      <c r="AS18" s="261"/>
      <c r="AT18" s="261"/>
      <c r="AU18" s="261"/>
      <c r="AV18" s="261"/>
      <c r="AW18" s="261"/>
      <c r="AX18" s="261"/>
      <c r="AY18" s="261"/>
      <c r="AZ18" s="261"/>
      <c r="BA18" s="262"/>
      <c r="BB18" s="265"/>
    </row>
    <row r="19" spans="1:54" ht="17.25">
      <c r="A19" s="258"/>
      <c r="B19" s="977"/>
      <c r="C19" s="978"/>
      <c r="D19" s="978"/>
      <c r="E19" s="978"/>
      <c r="F19" s="978"/>
      <c r="G19" s="978"/>
      <c r="H19" s="978"/>
      <c r="I19" s="978"/>
      <c r="J19" s="978"/>
      <c r="K19" s="978"/>
      <c r="L19" s="978"/>
      <c r="M19" s="978"/>
      <c r="N19" s="979"/>
      <c r="O19" s="266"/>
      <c r="P19" s="267"/>
      <c r="Q19" s="267"/>
      <c r="R19" s="267"/>
      <c r="S19" s="267"/>
      <c r="T19" s="267"/>
      <c r="U19" s="267"/>
      <c r="V19" s="267"/>
      <c r="W19" s="267"/>
      <c r="X19" s="267"/>
      <c r="Y19" s="267"/>
      <c r="Z19" s="268"/>
      <c r="AA19" s="268"/>
      <c r="AB19" s="268"/>
      <c r="AC19" s="268"/>
      <c r="AD19" s="268"/>
      <c r="AE19" s="268"/>
      <c r="AF19" s="268"/>
      <c r="AG19" s="268"/>
      <c r="AH19" s="268"/>
      <c r="AI19" s="269"/>
      <c r="AJ19" s="268"/>
      <c r="AK19" s="268"/>
      <c r="AL19" s="268"/>
      <c r="AM19" s="268"/>
      <c r="AN19" s="268"/>
      <c r="AO19" s="268"/>
      <c r="AP19" s="268"/>
      <c r="AQ19" s="268"/>
      <c r="AR19" s="268"/>
      <c r="AS19" s="268"/>
      <c r="AT19" s="268"/>
      <c r="AU19" s="268"/>
      <c r="AV19" s="268"/>
      <c r="AW19" s="268"/>
      <c r="AX19" s="268"/>
      <c r="AY19" s="268"/>
      <c r="AZ19" s="268"/>
      <c r="BA19" s="270"/>
      <c r="BB19" s="271"/>
    </row>
    <row r="20" spans="1:54" ht="17.25">
      <c r="A20" s="258"/>
      <c r="B20" s="970" t="s">
        <v>684</v>
      </c>
      <c r="C20" s="971"/>
      <c r="D20" s="971"/>
      <c r="E20" s="971"/>
      <c r="F20" s="971"/>
      <c r="G20" s="971"/>
      <c r="H20" s="971"/>
      <c r="I20" s="971"/>
      <c r="J20" s="971"/>
      <c r="K20" s="971"/>
      <c r="L20" s="971"/>
      <c r="M20" s="971"/>
      <c r="N20" s="972"/>
      <c r="O20" s="272"/>
      <c r="P20" s="273"/>
      <c r="Q20" s="273"/>
      <c r="R20" s="274"/>
      <c r="S20" s="273"/>
      <c r="T20" s="273"/>
      <c r="U20" s="273"/>
      <c r="V20" s="273"/>
      <c r="W20" s="273"/>
      <c r="X20" s="273"/>
      <c r="Y20" s="275"/>
      <c r="Z20" s="273"/>
      <c r="AA20" s="273"/>
      <c r="AB20" s="273"/>
      <c r="AC20" s="273"/>
      <c r="AD20" s="273"/>
      <c r="AE20" s="273"/>
      <c r="AF20" s="273"/>
      <c r="AG20" s="276"/>
      <c r="AH20" s="276"/>
      <c r="AI20" s="276"/>
      <c r="AJ20" s="276"/>
      <c r="AK20" s="276"/>
      <c r="AL20" s="276"/>
      <c r="AM20" s="276"/>
      <c r="AN20" s="276"/>
      <c r="AO20" s="276"/>
      <c r="AP20" s="273"/>
      <c r="AQ20" s="273"/>
      <c r="AR20" s="273"/>
      <c r="AS20" s="273"/>
      <c r="AT20" s="273"/>
      <c r="AU20" s="273"/>
      <c r="AV20" s="273"/>
      <c r="AW20" s="273"/>
      <c r="AX20" s="273"/>
      <c r="AY20" s="273"/>
      <c r="AZ20" s="273"/>
      <c r="BA20" s="276"/>
      <c r="BB20" s="265"/>
    </row>
    <row r="21" spans="1:54" ht="17.25">
      <c r="A21" s="258"/>
      <c r="B21" s="976"/>
      <c r="C21" s="974"/>
      <c r="D21" s="974"/>
      <c r="E21" s="974"/>
      <c r="F21" s="974"/>
      <c r="G21" s="974"/>
      <c r="H21" s="974"/>
      <c r="I21" s="974"/>
      <c r="J21" s="974"/>
      <c r="K21" s="974"/>
      <c r="L21" s="974"/>
      <c r="M21" s="974"/>
      <c r="N21" s="975"/>
      <c r="O21" s="259"/>
      <c r="P21" s="264" t="s">
        <v>290</v>
      </c>
      <c r="Q21" s="258"/>
      <c r="R21" s="974" t="s">
        <v>685</v>
      </c>
      <c r="S21" s="974"/>
      <c r="T21" s="974"/>
      <c r="U21" s="974"/>
      <c r="V21" s="254"/>
      <c r="W21" s="974" t="s">
        <v>686</v>
      </c>
      <c r="X21" s="974"/>
      <c r="Y21" s="974"/>
      <c r="Z21" s="974"/>
      <c r="AA21" s="974"/>
      <c r="AB21" s="974"/>
      <c r="AC21" s="974"/>
      <c r="AD21" s="974"/>
      <c r="AE21" s="974"/>
      <c r="AF21" s="974"/>
      <c r="AG21" s="974"/>
      <c r="AH21" s="974"/>
      <c r="AI21" s="974"/>
      <c r="AJ21" s="974"/>
      <c r="AK21" s="974"/>
      <c r="AL21" s="974"/>
      <c r="AM21" s="974"/>
      <c r="AN21" s="974"/>
      <c r="AO21" s="974"/>
      <c r="AP21" s="974"/>
      <c r="AQ21" s="254"/>
      <c r="AR21" s="254"/>
      <c r="AS21" s="254"/>
      <c r="AT21" s="254"/>
      <c r="AU21" s="254"/>
      <c r="AV21" s="254"/>
      <c r="AW21" s="254"/>
      <c r="AX21" s="254"/>
      <c r="AY21" s="254"/>
      <c r="AZ21" s="254"/>
      <c r="BA21" s="262"/>
      <c r="BB21" s="265"/>
    </row>
    <row r="22" spans="1:54" ht="17.25">
      <c r="A22" s="258"/>
      <c r="B22" s="976"/>
      <c r="C22" s="974"/>
      <c r="D22" s="974"/>
      <c r="E22" s="974"/>
      <c r="F22" s="974"/>
      <c r="G22" s="974"/>
      <c r="H22" s="974"/>
      <c r="I22" s="974"/>
      <c r="J22" s="974"/>
      <c r="K22" s="974"/>
      <c r="L22" s="974"/>
      <c r="M22" s="974"/>
      <c r="N22" s="975"/>
      <c r="O22" s="259"/>
      <c r="P22" s="262"/>
      <c r="Q22" s="262"/>
      <c r="R22" s="262"/>
      <c r="S22" s="262"/>
      <c r="T22" s="262"/>
      <c r="U22" s="262"/>
      <c r="V22" s="262"/>
      <c r="W22" s="261"/>
      <c r="X22" s="261"/>
      <c r="Y22" s="261"/>
      <c r="Z22" s="258"/>
      <c r="AA22" s="258"/>
      <c r="AB22" s="258"/>
      <c r="AC22" s="258"/>
      <c r="AD22" s="258"/>
      <c r="AE22" s="258"/>
      <c r="AF22" s="258"/>
      <c r="AG22" s="258"/>
      <c r="AH22" s="258"/>
      <c r="AI22" s="260"/>
      <c r="AJ22" s="258"/>
      <c r="AK22" s="258"/>
      <c r="AL22" s="258"/>
      <c r="AM22" s="258"/>
      <c r="AN22" s="258"/>
      <c r="AO22" s="258"/>
      <c r="AP22" s="258"/>
      <c r="AQ22" s="258"/>
      <c r="AR22" s="258"/>
      <c r="AS22" s="258"/>
      <c r="AT22" s="258"/>
      <c r="AU22" s="258"/>
      <c r="AV22" s="258"/>
      <c r="AW22" s="258"/>
      <c r="AX22" s="258"/>
      <c r="AY22" s="258"/>
      <c r="AZ22" s="258"/>
      <c r="BA22" s="262"/>
      <c r="BB22" s="265"/>
    </row>
    <row r="23" spans="1:54" ht="17.25" customHeight="1">
      <c r="A23" s="258"/>
      <c r="B23" s="976"/>
      <c r="C23" s="974"/>
      <c r="D23" s="974"/>
      <c r="E23" s="974"/>
      <c r="F23" s="974"/>
      <c r="G23" s="974"/>
      <c r="H23" s="974"/>
      <c r="I23" s="974"/>
      <c r="J23" s="974"/>
      <c r="K23" s="974"/>
      <c r="L23" s="974"/>
      <c r="M23" s="974"/>
      <c r="N23" s="975"/>
      <c r="O23" s="259"/>
      <c r="P23" s="264" t="s">
        <v>290</v>
      </c>
      <c r="Q23" s="258"/>
      <c r="R23" s="986" t="s">
        <v>687</v>
      </c>
      <c r="S23" s="986"/>
      <c r="T23" s="986"/>
      <c r="U23" s="986"/>
      <c r="V23" s="261"/>
      <c r="W23" s="986" t="s">
        <v>688</v>
      </c>
      <c r="X23" s="986"/>
      <c r="Y23" s="986"/>
      <c r="Z23" s="986"/>
      <c r="AA23" s="986"/>
      <c r="AB23" s="986"/>
      <c r="AC23" s="986"/>
      <c r="AD23" s="986"/>
      <c r="AE23" s="986"/>
      <c r="AF23" s="986"/>
      <c r="AG23" s="986"/>
      <c r="AH23" s="986"/>
      <c r="AI23" s="986"/>
      <c r="AJ23" s="986"/>
      <c r="AK23" s="986"/>
      <c r="AL23" s="986"/>
      <c r="AM23" s="986"/>
      <c r="AN23" s="986"/>
      <c r="AO23" s="986"/>
      <c r="AP23" s="986"/>
      <c r="AQ23" s="261"/>
      <c r="AR23" s="261"/>
      <c r="AS23" s="261"/>
      <c r="AT23" s="261"/>
      <c r="AU23" s="261"/>
      <c r="AV23" s="261"/>
      <c r="AW23" s="261"/>
      <c r="AX23" s="261"/>
      <c r="AY23" s="261"/>
      <c r="AZ23" s="261"/>
      <c r="BA23" s="262"/>
      <c r="BB23" s="265"/>
    </row>
    <row r="24" spans="1:54" ht="17.25">
      <c r="A24" s="258"/>
      <c r="B24" s="977"/>
      <c r="C24" s="978"/>
      <c r="D24" s="978"/>
      <c r="E24" s="978"/>
      <c r="F24" s="978"/>
      <c r="G24" s="978"/>
      <c r="H24" s="978"/>
      <c r="I24" s="978"/>
      <c r="J24" s="978"/>
      <c r="K24" s="978"/>
      <c r="L24" s="978"/>
      <c r="M24" s="978"/>
      <c r="N24" s="979"/>
      <c r="O24" s="277"/>
      <c r="P24" s="278"/>
      <c r="Q24" s="278"/>
      <c r="R24" s="278"/>
      <c r="S24" s="278"/>
      <c r="T24" s="278"/>
      <c r="U24" s="278"/>
      <c r="V24" s="278"/>
      <c r="W24" s="278"/>
      <c r="X24" s="278"/>
      <c r="Y24" s="278"/>
      <c r="Z24" s="279"/>
      <c r="AA24" s="279"/>
      <c r="AB24" s="279"/>
      <c r="AC24" s="279"/>
      <c r="AD24" s="279"/>
      <c r="AE24" s="279"/>
      <c r="AF24" s="279"/>
      <c r="AG24" s="279"/>
      <c r="AH24" s="279"/>
      <c r="AI24" s="280"/>
      <c r="AJ24" s="279"/>
      <c r="AK24" s="279"/>
      <c r="AL24" s="279"/>
      <c r="AM24" s="279"/>
      <c r="AN24" s="279"/>
      <c r="AO24" s="279"/>
      <c r="AP24" s="279"/>
      <c r="AQ24" s="279"/>
      <c r="AR24" s="279"/>
      <c r="AS24" s="279"/>
      <c r="AT24" s="279"/>
      <c r="AU24" s="279"/>
      <c r="AV24" s="279"/>
      <c r="AW24" s="279"/>
      <c r="AX24" s="279"/>
      <c r="AY24" s="279"/>
      <c r="AZ24" s="279"/>
      <c r="BA24" s="281"/>
      <c r="BB24" s="271"/>
    </row>
    <row r="25" spans="1:54" ht="17.25">
      <c r="A25" s="258"/>
      <c r="B25" s="970" t="s">
        <v>689</v>
      </c>
      <c r="C25" s="971"/>
      <c r="D25" s="971"/>
      <c r="E25" s="971"/>
      <c r="F25" s="971"/>
      <c r="G25" s="971"/>
      <c r="H25" s="971"/>
      <c r="I25" s="971"/>
      <c r="J25" s="971"/>
      <c r="K25" s="971"/>
      <c r="L25" s="971"/>
      <c r="M25" s="971"/>
      <c r="N25" s="971"/>
      <c r="O25" s="282"/>
      <c r="P25" s="264" t="s">
        <v>290</v>
      </c>
      <c r="Q25" s="254" t="s">
        <v>690</v>
      </c>
      <c r="R25" s="258"/>
      <c r="S25" s="258"/>
      <c r="T25" s="258"/>
      <c r="U25" s="258"/>
      <c r="V25" s="258"/>
      <c r="W25" s="264" t="s">
        <v>290</v>
      </c>
      <c r="X25" s="260" t="s">
        <v>691</v>
      </c>
      <c r="Y25" s="258"/>
      <c r="Z25" s="258"/>
      <c r="AA25" s="258"/>
      <c r="AB25" s="258"/>
      <c r="AC25" s="264" t="s">
        <v>290</v>
      </c>
      <c r="AD25" s="283" t="s">
        <v>692</v>
      </c>
      <c r="AE25" s="258"/>
      <c r="AF25" s="258"/>
      <c r="AG25" s="258"/>
      <c r="AH25" s="258"/>
      <c r="AI25" s="258"/>
      <c r="AJ25" s="264" t="s">
        <v>290</v>
      </c>
      <c r="AK25" s="260" t="s">
        <v>693</v>
      </c>
      <c r="AL25" s="258"/>
      <c r="AM25" s="258"/>
      <c r="AN25" s="258"/>
      <c r="AO25" s="258"/>
      <c r="AP25" s="258"/>
      <c r="AQ25" s="264" t="s">
        <v>290</v>
      </c>
      <c r="AR25" s="260" t="s">
        <v>694</v>
      </c>
      <c r="AS25" s="258"/>
      <c r="AT25" s="258"/>
      <c r="AU25" s="258"/>
      <c r="AV25" s="258"/>
      <c r="AW25" s="258"/>
      <c r="AX25" s="264" t="s">
        <v>290</v>
      </c>
      <c r="AY25" s="260" t="s">
        <v>695</v>
      </c>
      <c r="AZ25" s="258"/>
      <c r="BA25" s="258"/>
      <c r="BB25" s="284"/>
    </row>
    <row r="26" spans="1:54" ht="17.25" customHeight="1">
      <c r="A26" s="258"/>
      <c r="B26" s="976"/>
      <c r="C26" s="974"/>
      <c r="D26" s="974"/>
      <c r="E26" s="974"/>
      <c r="F26" s="974"/>
      <c r="G26" s="974"/>
      <c r="H26" s="974"/>
      <c r="I26" s="974"/>
      <c r="J26" s="974"/>
      <c r="K26" s="974"/>
      <c r="L26" s="974"/>
      <c r="M26" s="974"/>
      <c r="N26" s="974"/>
      <c r="O26" s="285"/>
      <c r="P26" s="264" t="s">
        <v>290</v>
      </c>
      <c r="Q26" s="254" t="s">
        <v>696</v>
      </c>
      <c r="R26" s="258"/>
      <c r="S26" s="258"/>
      <c r="T26" s="258"/>
      <c r="U26" s="258"/>
      <c r="V26" s="258"/>
      <c r="W26" s="264" t="s">
        <v>290</v>
      </c>
      <c r="X26" s="260" t="s">
        <v>697</v>
      </c>
      <c r="Y26" s="258"/>
      <c r="Z26" s="258"/>
      <c r="AA26" s="258"/>
      <c r="AB26" s="258"/>
      <c r="AC26" s="264" t="s">
        <v>290</v>
      </c>
      <c r="AD26" s="260" t="s">
        <v>698</v>
      </c>
      <c r="AE26" s="258"/>
      <c r="AF26" s="258"/>
      <c r="AG26" s="258"/>
      <c r="AH26" s="258"/>
      <c r="AI26" s="258"/>
      <c r="AJ26" s="264" t="s">
        <v>290</v>
      </c>
      <c r="AK26" s="260" t="s">
        <v>699</v>
      </c>
      <c r="AL26" s="258"/>
      <c r="AM26" s="258"/>
      <c r="AN26" s="258"/>
      <c r="AO26" s="258"/>
      <c r="AP26" s="258"/>
      <c r="AQ26" s="264" t="s">
        <v>290</v>
      </c>
      <c r="AR26" s="260" t="s">
        <v>700</v>
      </c>
      <c r="AS26" s="258"/>
      <c r="AT26" s="258"/>
      <c r="AU26" s="258"/>
      <c r="AV26" s="258"/>
      <c r="AW26" s="258"/>
      <c r="AX26" s="264" t="s">
        <v>290</v>
      </c>
      <c r="AY26" s="260" t="s">
        <v>701</v>
      </c>
      <c r="AZ26" s="258"/>
      <c r="BA26" s="258"/>
      <c r="BB26" s="286"/>
    </row>
    <row r="27" spans="1:54" ht="17.25">
      <c r="A27" s="258"/>
      <c r="B27" s="977"/>
      <c r="C27" s="978"/>
      <c r="D27" s="978"/>
      <c r="E27" s="978"/>
      <c r="F27" s="978"/>
      <c r="G27" s="978"/>
      <c r="H27" s="978"/>
      <c r="I27" s="978"/>
      <c r="J27" s="978"/>
      <c r="K27" s="978"/>
      <c r="L27" s="978"/>
      <c r="M27" s="978"/>
      <c r="N27" s="978"/>
      <c r="O27" s="287"/>
      <c r="P27" s="288" t="s">
        <v>702</v>
      </c>
      <c r="Q27" s="289" t="s">
        <v>703</v>
      </c>
      <c r="R27" s="279"/>
      <c r="S27" s="279"/>
      <c r="T27" s="279"/>
      <c r="U27" s="279"/>
      <c r="V27" s="279"/>
      <c r="W27" s="288" t="s">
        <v>702</v>
      </c>
      <c r="X27" s="280" t="s">
        <v>704</v>
      </c>
      <c r="Y27" s="279"/>
      <c r="Z27" s="279"/>
      <c r="AA27" s="279"/>
      <c r="AB27" s="279"/>
      <c r="AC27" s="288" t="s">
        <v>702</v>
      </c>
      <c r="AD27" s="280" t="s">
        <v>705</v>
      </c>
      <c r="AE27" s="279"/>
      <c r="AF27" s="279"/>
      <c r="AG27" s="279"/>
      <c r="AH27" s="279"/>
      <c r="AI27" s="279"/>
      <c r="AJ27" s="288" t="s">
        <v>702</v>
      </c>
      <c r="AK27" s="280" t="s">
        <v>706</v>
      </c>
      <c r="AL27" s="279"/>
      <c r="AM27" s="279"/>
      <c r="AN27" s="279"/>
      <c r="AO27" s="279"/>
      <c r="AP27" s="279"/>
      <c r="AQ27" s="279"/>
      <c r="AR27" s="279"/>
      <c r="AS27" s="279"/>
      <c r="AT27" s="279"/>
      <c r="AU27" s="279"/>
      <c r="AV27" s="279"/>
      <c r="AW27" s="279"/>
      <c r="AX27" s="279"/>
      <c r="AY27" s="279"/>
      <c r="AZ27" s="279"/>
      <c r="BA27" s="279"/>
      <c r="BB27" s="290"/>
    </row>
    <row r="28" spans="1:54" ht="17.25">
      <c r="A28" s="258"/>
      <c r="B28" s="970" t="s">
        <v>707</v>
      </c>
      <c r="C28" s="971"/>
      <c r="D28" s="971"/>
      <c r="E28" s="971"/>
      <c r="F28" s="971"/>
      <c r="G28" s="971"/>
      <c r="H28" s="971"/>
      <c r="I28" s="971"/>
      <c r="J28" s="971"/>
      <c r="K28" s="971"/>
      <c r="L28" s="971"/>
      <c r="M28" s="971"/>
      <c r="N28" s="972"/>
      <c r="O28" s="259"/>
      <c r="P28" s="258"/>
      <c r="Q28" s="258"/>
      <c r="R28" s="260"/>
      <c r="S28" s="258"/>
      <c r="T28" s="258"/>
      <c r="U28" s="258"/>
      <c r="V28" s="258"/>
      <c r="W28" s="258"/>
      <c r="X28" s="258"/>
      <c r="Y28" s="261"/>
      <c r="Z28" s="258"/>
      <c r="AA28" s="258"/>
      <c r="AB28" s="258"/>
      <c r="AC28" s="258"/>
      <c r="AD28" s="258"/>
      <c r="AE28" s="258"/>
      <c r="AF28" s="258"/>
      <c r="AG28" s="262"/>
      <c r="AH28" s="262"/>
      <c r="AI28" s="262"/>
      <c r="AJ28" s="262"/>
      <c r="AK28" s="262"/>
      <c r="AL28" s="262"/>
      <c r="AM28" s="262"/>
      <c r="AN28" s="262"/>
      <c r="AO28" s="262"/>
      <c r="AP28" s="258"/>
      <c r="AQ28" s="258"/>
      <c r="AR28" s="258"/>
      <c r="AS28" s="258"/>
      <c r="AT28" s="258"/>
      <c r="AU28" s="258"/>
      <c r="AV28" s="258"/>
      <c r="AW28" s="258"/>
      <c r="AX28" s="258"/>
      <c r="AY28" s="258"/>
      <c r="AZ28" s="258"/>
      <c r="BA28" s="262"/>
      <c r="BB28" s="265"/>
    </row>
    <row r="29" spans="1:54" ht="17.25" customHeight="1">
      <c r="A29" s="258"/>
      <c r="B29" s="976"/>
      <c r="C29" s="974"/>
      <c r="D29" s="974"/>
      <c r="E29" s="974"/>
      <c r="F29" s="974"/>
      <c r="G29" s="974"/>
      <c r="H29" s="974"/>
      <c r="I29" s="974"/>
      <c r="J29" s="974"/>
      <c r="K29" s="974"/>
      <c r="L29" s="974"/>
      <c r="M29" s="974"/>
      <c r="N29" s="975"/>
      <c r="O29" s="259"/>
      <c r="P29" s="264" t="s">
        <v>290</v>
      </c>
      <c r="Q29" s="258"/>
      <c r="R29" s="974" t="s">
        <v>213</v>
      </c>
      <c r="S29" s="974"/>
      <c r="T29" s="974"/>
      <c r="U29" s="974"/>
      <c r="V29" s="254"/>
      <c r="W29" s="254"/>
      <c r="X29" s="254"/>
      <c r="Y29" s="262"/>
      <c r="Z29" s="258"/>
      <c r="AA29" s="258"/>
      <c r="AB29" s="986"/>
      <c r="AC29" s="986"/>
      <c r="AD29" s="986"/>
      <c r="AE29" s="986"/>
      <c r="AF29" s="254"/>
      <c r="AG29" s="254"/>
      <c r="AH29" s="254"/>
      <c r="AI29" s="254"/>
      <c r="AJ29" s="258"/>
      <c r="AK29" s="258"/>
      <c r="AL29" s="986"/>
      <c r="AM29" s="986"/>
      <c r="AN29" s="986"/>
      <c r="AO29" s="986"/>
      <c r="AP29" s="254"/>
      <c r="AQ29" s="254"/>
      <c r="AR29" s="254"/>
      <c r="AS29" s="254"/>
      <c r="AT29" s="254"/>
      <c r="AU29" s="254"/>
      <c r="AV29" s="254"/>
      <c r="AW29" s="254"/>
      <c r="AX29" s="254"/>
      <c r="AY29" s="254"/>
      <c r="AZ29" s="254"/>
      <c r="BA29" s="262"/>
      <c r="BB29" s="265"/>
    </row>
    <row r="30" spans="1:54" ht="17.25" customHeight="1">
      <c r="A30" s="258"/>
      <c r="B30" s="976"/>
      <c r="C30" s="974"/>
      <c r="D30" s="974"/>
      <c r="E30" s="974"/>
      <c r="F30" s="974"/>
      <c r="G30" s="974"/>
      <c r="H30" s="974"/>
      <c r="I30" s="974"/>
      <c r="J30" s="974"/>
      <c r="K30" s="974"/>
      <c r="L30" s="974"/>
      <c r="M30" s="974"/>
      <c r="N30" s="975"/>
      <c r="O30" s="259"/>
      <c r="P30" s="258"/>
      <c r="Q30" s="258"/>
      <c r="R30" s="291" t="s">
        <v>708</v>
      </c>
      <c r="S30" s="260"/>
      <c r="T30" s="260"/>
      <c r="U30" s="260"/>
      <c r="V30" s="254"/>
      <c r="W30" s="292" t="s">
        <v>709</v>
      </c>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7"/>
      <c r="AY30" s="987"/>
      <c r="AZ30" s="987"/>
      <c r="BA30" s="292" t="s">
        <v>200</v>
      </c>
      <c r="BB30" s="265"/>
    </row>
    <row r="31" spans="1:54" ht="17.25" customHeight="1">
      <c r="A31" s="258"/>
      <c r="B31" s="976"/>
      <c r="C31" s="974"/>
      <c r="D31" s="974"/>
      <c r="E31" s="974"/>
      <c r="F31" s="974"/>
      <c r="G31" s="974"/>
      <c r="H31" s="974"/>
      <c r="I31" s="974"/>
      <c r="J31" s="974"/>
      <c r="K31" s="974"/>
      <c r="L31" s="974"/>
      <c r="M31" s="974"/>
      <c r="N31" s="975"/>
      <c r="O31" s="259"/>
      <c r="P31" s="258"/>
      <c r="Q31" s="258"/>
      <c r="R31" s="291"/>
      <c r="S31" s="260"/>
      <c r="T31" s="260"/>
      <c r="U31" s="260"/>
      <c r="V31" s="254"/>
      <c r="W31" s="292"/>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2"/>
      <c r="BB31" s="265"/>
    </row>
    <row r="32" spans="1:54" ht="17.25" customHeight="1">
      <c r="A32" s="258"/>
      <c r="B32" s="976"/>
      <c r="C32" s="974"/>
      <c r="D32" s="974"/>
      <c r="E32" s="974"/>
      <c r="F32" s="974"/>
      <c r="G32" s="974"/>
      <c r="H32" s="974"/>
      <c r="I32" s="974"/>
      <c r="J32" s="974"/>
      <c r="K32" s="974"/>
      <c r="L32" s="974"/>
      <c r="M32" s="974"/>
      <c r="N32" s="975"/>
      <c r="O32" s="259"/>
      <c r="P32" s="264" t="s">
        <v>290</v>
      </c>
      <c r="Q32" s="258"/>
      <c r="R32" s="974" t="s">
        <v>312</v>
      </c>
      <c r="S32" s="974"/>
      <c r="T32" s="974"/>
      <c r="U32" s="974"/>
      <c r="V32" s="254"/>
      <c r="W32" s="254"/>
      <c r="X32" s="254"/>
      <c r="Y32" s="262"/>
      <c r="Z32" s="258"/>
      <c r="AA32" s="258"/>
      <c r="AB32" s="294"/>
      <c r="AC32" s="294"/>
      <c r="AD32" s="294"/>
      <c r="AE32" s="294"/>
      <c r="AF32" s="254"/>
      <c r="AG32" s="254"/>
      <c r="AH32" s="254"/>
      <c r="AI32" s="254"/>
      <c r="AJ32" s="258"/>
      <c r="AK32" s="258"/>
      <c r="AL32" s="294"/>
      <c r="AM32" s="294"/>
      <c r="AN32" s="294"/>
      <c r="AO32" s="294"/>
      <c r="AP32" s="254"/>
      <c r="AQ32" s="254"/>
      <c r="AR32" s="254"/>
      <c r="AS32" s="254"/>
      <c r="AT32" s="254"/>
      <c r="AU32" s="254"/>
      <c r="AV32" s="254"/>
      <c r="AW32" s="254"/>
      <c r="AX32" s="254"/>
      <c r="AY32" s="254"/>
      <c r="AZ32" s="254"/>
      <c r="BA32" s="262"/>
      <c r="BB32" s="265"/>
    </row>
    <row r="33" spans="1:54" ht="17.25">
      <c r="A33" s="258"/>
      <c r="B33" s="977"/>
      <c r="C33" s="978"/>
      <c r="D33" s="978"/>
      <c r="E33" s="978"/>
      <c r="F33" s="978"/>
      <c r="G33" s="978"/>
      <c r="H33" s="978"/>
      <c r="I33" s="978"/>
      <c r="J33" s="978"/>
      <c r="K33" s="978"/>
      <c r="L33" s="978"/>
      <c r="M33" s="978"/>
      <c r="N33" s="979"/>
      <c r="O33" s="266"/>
      <c r="P33" s="267"/>
      <c r="Q33" s="267"/>
      <c r="R33" s="267"/>
      <c r="S33" s="267"/>
      <c r="T33" s="267"/>
      <c r="U33" s="267"/>
      <c r="V33" s="267"/>
      <c r="W33" s="267"/>
      <c r="X33" s="267"/>
      <c r="Y33" s="267"/>
      <c r="Z33" s="268"/>
      <c r="AA33" s="268"/>
      <c r="AB33" s="268"/>
      <c r="AC33" s="268"/>
      <c r="AD33" s="268"/>
      <c r="AE33" s="268"/>
      <c r="AF33" s="268"/>
      <c r="AG33" s="268"/>
      <c r="AH33" s="268"/>
      <c r="AI33" s="269"/>
      <c r="AJ33" s="268"/>
      <c r="AK33" s="268"/>
      <c r="AL33" s="268"/>
      <c r="AM33" s="268"/>
      <c r="AN33" s="268"/>
      <c r="AO33" s="268"/>
      <c r="AP33" s="268"/>
      <c r="AQ33" s="268"/>
      <c r="AR33" s="268"/>
      <c r="AS33" s="268"/>
      <c r="AT33" s="268"/>
      <c r="AU33" s="268"/>
      <c r="AV33" s="268"/>
      <c r="AW33" s="268"/>
      <c r="AX33" s="268"/>
      <c r="AY33" s="268"/>
      <c r="AZ33" s="268"/>
      <c r="BA33" s="270"/>
      <c r="BB33" s="271"/>
    </row>
    <row r="34" spans="1:54" ht="17.25">
      <c r="A34" s="258"/>
      <c r="B34" s="970" t="s">
        <v>710</v>
      </c>
      <c r="C34" s="971"/>
      <c r="D34" s="971"/>
      <c r="E34" s="971"/>
      <c r="F34" s="971"/>
      <c r="G34" s="971"/>
      <c r="H34" s="971"/>
      <c r="I34" s="971"/>
      <c r="J34" s="971"/>
      <c r="K34" s="971"/>
      <c r="L34" s="971"/>
      <c r="M34" s="971"/>
      <c r="N34" s="972"/>
      <c r="O34" s="980"/>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1"/>
      <c r="AS34" s="981"/>
      <c r="AT34" s="981"/>
      <c r="AU34" s="981"/>
      <c r="AV34" s="981"/>
      <c r="AW34" s="981"/>
      <c r="AX34" s="981"/>
      <c r="AY34" s="981"/>
      <c r="AZ34" s="981"/>
      <c r="BA34" s="981"/>
      <c r="BB34" s="982"/>
    </row>
    <row r="35" spans="1:54" ht="17.25" customHeight="1">
      <c r="A35" s="258"/>
      <c r="B35" s="973"/>
      <c r="C35" s="974"/>
      <c r="D35" s="974"/>
      <c r="E35" s="974"/>
      <c r="F35" s="974"/>
      <c r="G35" s="974"/>
      <c r="H35" s="974"/>
      <c r="I35" s="974"/>
      <c r="J35" s="974"/>
      <c r="K35" s="974"/>
      <c r="L35" s="974"/>
      <c r="M35" s="974"/>
      <c r="N35" s="975"/>
      <c r="O35" s="980"/>
      <c r="P35" s="981"/>
      <c r="Q35" s="981"/>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1"/>
      <c r="AY35" s="981"/>
      <c r="AZ35" s="981"/>
      <c r="BA35" s="981"/>
      <c r="BB35" s="982"/>
    </row>
    <row r="36" spans="1:54" ht="17.25" customHeight="1">
      <c r="A36" s="258"/>
      <c r="B36" s="973"/>
      <c r="C36" s="974"/>
      <c r="D36" s="974"/>
      <c r="E36" s="974"/>
      <c r="F36" s="974"/>
      <c r="G36" s="974"/>
      <c r="H36" s="974"/>
      <c r="I36" s="974"/>
      <c r="J36" s="974"/>
      <c r="K36" s="974"/>
      <c r="L36" s="974"/>
      <c r="M36" s="974"/>
      <c r="N36" s="975"/>
      <c r="O36" s="980"/>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1"/>
      <c r="AY36" s="981"/>
      <c r="AZ36" s="981"/>
      <c r="BA36" s="981"/>
      <c r="BB36" s="982"/>
    </row>
    <row r="37" spans="1:54" ht="17.25" customHeight="1">
      <c r="A37" s="258"/>
      <c r="B37" s="973"/>
      <c r="C37" s="974"/>
      <c r="D37" s="974"/>
      <c r="E37" s="974"/>
      <c r="F37" s="974"/>
      <c r="G37" s="974"/>
      <c r="H37" s="974"/>
      <c r="I37" s="974"/>
      <c r="J37" s="974"/>
      <c r="K37" s="974"/>
      <c r="L37" s="974"/>
      <c r="M37" s="974"/>
      <c r="N37" s="975"/>
      <c r="O37" s="980"/>
      <c r="P37" s="981"/>
      <c r="Q37" s="981"/>
      <c r="R37" s="981"/>
      <c r="S37" s="981"/>
      <c r="T37" s="981"/>
      <c r="U37" s="981"/>
      <c r="V37" s="981"/>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1"/>
      <c r="AY37" s="981"/>
      <c r="AZ37" s="981"/>
      <c r="BA37" s="981"/>
      <c r="BB37" s="982"/>
    </row>
    <row r="38" spans="1:54" ht="17.25" customHeight="1">
      <c r="A38" s="258"/>
      <c r="B38" s="973"/>
      <c r="C38" s="974"/>
      <c r="D38" s="974"/>
      <c r="E38" s="974"/>
      <c r="F38" s="974"/>
      <c r="G38" s="974"/>
      <c r="H38" s="974"/>
      <c r="I38" s="974"/>
      <c r="J38" s="974"/>
      <c r="K38" s="974"/>
      <c r="L38" s="974"/>
      <c r="M38" s="974"/>
      <c r="N38" s="975"/>
      <c r="O38" s="980"/>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981"/>
      <c r="AP38" s="981"/>
      <c r="AQ38" s="981"/>
      <c r="AR38" s="981"/>
      <c r="AS38" s="981"/>
      <c r="AT38" s="981"/>
      <c r="AU38" s="981"/>
      <c r="AV38" s="981"/>
      <c r="AW38" s="981"/>
      <c r="AX38" s="981"/>
      <c r="AY38" s="981"/>
      <c r="AZ38" s="981"/>
      <c r="BA38" s="981"/>
      <c r="BB38" s="982"/>
    </row>
    <row r="39" spans="1:54" ht="17.25" customHeight="1">
      <c r="A39" s="258"/>
      <c r="B39" s="973"/>
      <c r="C39" s="974"/>
      <c r="D39" s="974"/>
      <c r="E39" s="974"/>
      <c r="F39" s="974"/>
      <c r="G39" s="974"/>
      <c r="H39" s="974"/>
      <c r="I39" s="974"/>
      <c r="J39" s="974"/>
      <c r="K39" s="974"/>
      <c r="L39" s="974"/>
      <c r="M39" s="974"/>
      <c r="N39" s="975"/>
      <c r="O39" s="980"/>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1"/>
      <c r="AY39" s="981"/>
      <c r="AZ39" s="981"/>
      <c r="BA39" s="981"/>
      <c r="BB39" s="982"/>
    </row>
    <row r="40" spans="1:54" ht="17.25" customHeight="1">
      <c r="A40" s="258"/>
      <c r="B40" s="973"/>
      <c r="C40" s="974"/>
      <c r="D40" s="974"/>
      <c r="E40" s="974"/>
      <c r="F40" s="974"/>
      <c r="G40" s="974"/>
      <c r="H40" s="974"/>
      <c r="I40" s="974"/>
      <c r="J40" s="974"/>
      <c r="K40" s="974"/>
      <c r="L40" s="974"/>
      <c r="M40" s="974"/>
      <c r="N40" s="975"/>
      <c r="O40" s="980"/>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1"/>
      <c r="AY40" s="981"/>
      <c r="AZ40" s="981"/>
      <c r="BA40" s="981"/>
      <c r="BB40" s="982"/>
    </row>
    <row r="41" spans="1:54" ht="17.25" customHeight="1">
      <c r="A41" s="258"/>
      <c r="B41" s="973"/>
      <c r="C41" s="974"/>
      <c r="D41" s="974"/>
      <c r="E41" s="974"/>
      <c r="F41" s="974"/>
      <c r="G41" s="974"/>
      <c r="H41" s="974"/>
      <c r="I41" s="974"/>
      <c r="J41" s="974"/>
      <c r="K41" s="974"/>
      <c r="L41" s="974"/>
      <c r="M41" s="974"/>
      <c r="N41" s="975"/>
      <c r="O41" s="980"/>
      <c r="P41" s="981"/>
      <c r="Q41" s="981"/>
      <c r="R41" s="981"/>
      <c r="S41" s="981"/>
      <c r="T41" s="981"/>
      <c r="U41" s="981"/>
      <c r="V41" s="981"/>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1"/>
      <c r="AY41" s="981"/>
      <c r="AZ41" s="981"/>
      <c r="BA41" s="981"/>
      <c r="BB41" s="982"/>
    </row>
    <row r="42" spans="1:54" ht="17.25" customHeight="1">
      <c r="A42" s="258"/>
      <c r="B42" s="973"/>
      <c r="C42" s="974"/>
      <c r="D42" s="974"/>
      <c r="E42" s="974"/>
      <c r="F42" s="974"/>
      <c r="G42" s="974"/>
      <c r="H42" s="974"/>
      <c r="I42" s="974"/>
      <c r="J42" s="974"/>
      <c r="K42" s="974"/>
      <c r="L42" s="974"/>
      <c r="M42" s="974"/>
      <c r="N42" s="975"/>
      <c r="O42" s="980"/>
      <c r="P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1"/>
      <c r="AY42" s="981"/>
      <c r="AZ42" s="981"/>
      <c r="BA42" s="981"/>
      <c r="BB42" s="982"/>
    </row>
    <row r="43" spans="1:54" ht="17.25" customHeight="1">
      <c r="A43" s="258"/>
      <c r="B43" s="973"/>
      <c r="C43" s="974"/>
      <c r="D43" s="974"/>
      <c r="E43" s="974"/>
      <c r="F43" s="974"/>
      <c r="G43" s="974"/>
      <c r="H43" s="974"/>
      <c r="I43" s="974"/>
      <c r="J43" s="974"/>
      <c r="K43" s="974"/>
      <c r="L43" s="974"/>
      <c r="M43" s="974"/>
      <c r="N43" s="975"/>
      <c r="O43" s="980"/>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1"/>
      <c r="AZ43" s="981"/>
      <c r="BA43" s="981"/>
      <c r="BB43" s="982"/>
    </row>
    <row r="44" spans="1:54" ht="17.25" customHeight="1">
      <c r="A44" s="258"/>
      <c r="B44" s="973"/>
      <c r="C44" s="974"/>
      <c r="D44" s="974"/>
      <c r="E44" s="974"/>
      <c r="F44" s="974"/>
      <c r="G44" s="974"/>
      <c r="H44" s="974"/>
      <c r="I44" s="974"/>
      <c r="J44" s="974"/>
      <c r="K44" s="974"/>
      <c r="L44" s="974"/>
      <c r="M44" s="974"/>
      <c r="N44" s="975"/>
      <c r="O44" s="980"/>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981"/>
      <c r="AP44" s="981"/>
      <c r="AQ44" s="981"/>
      <c r="AR44" s="981"/>
      <c r="AS44" s="981"/>
      <c r="AT44" s="981"/>
      <c r="AU44" s="981"/>
      <c r="AV44" s="981"/>
      <c r="AW44" s="981"/>
      <c r="AX44" s="981"/>
      <c r="AY44" s="981"/>
      <c r="AZ44" s="981"/>
      <c r="BA44" s="981"/>
      <c r="BB44" s="982"/>
    </row>
    <row r="45" spans="1:54" ht="17.25" customHeight="1">
      <c r="A45" s="258"/>
      <c r="B45" s="973"/>
      <c r="C45" s="974"/>
      <c r="D45" s="974"/>
      <c r="E45" s="974"/>
      <c r="F45" s="974"/>
      <c r="G45" s="974"/>
      <c r="H45" s="974"/>
      <c r="I45" s="974"/>
      <c r="J45" s="974"/>
      <c r="K45" s="974"/>
      <c r="L45" s="974"/>
      <c r="M45" s="974"/>
      <c r="N45" s="975"/>
      <c r="O45" s="980"/>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1"/>
      <c r="AY45" s="981"/>
      <c r="AZ45" s="981"/>
      <c r="BA45" s="981"/>
      <c r="BB45" s="982"/>
    </row>
    <row r="46" spans="1:54" ht="17.25" customHeight="1">
      <c r="A46" s="258"/>
      <c r="B46" s="973"/>
      <c r="C46" s="974"/>
      <c r="D46" s="974"/>
      <c r="E46" s="974"/>
      <c r="F46" s="974"/>
      <c r="G46" s="974"/>
      <c r="H46" s="974"/>
      <c r="I46" s="974"/>
      <c r="J46" s="974"/>
      <c r="K46" s="974"/>
      <c r="L46" s="974"/>
      <c r="M46" s="974"/>
      <c r="N46" s="975"/>
      <c r="O46" s="980"/>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1"/>
      <c r="AY46" s="981"/>
      <c r="AZ46" s="981"/>
      <c r="BA46" s="981"/>
      <c r="BB46" s="982"/>
    </row>
    <row r="47" spans="1:54" ht="17.25" customHeight="1">
      <c r="A47" s="258"/>
      <c r="B47" s="973"/>
      <c r="C47" s="974"/>
      <c r="D47" s="974"/>
      <c r="E47" s="974"/>
      <c r="F47" s="974"/>
      <c r="G47" s="974"/>
      <c r="H47" s="974"/>
      <c r="I47" s="974"/>
      <c r="J47" s="974"/>
      <c r="K47" s="974"/>
      <c r="L47" s="974"/>
      <c r="M47" s="974"/>
      <c r="N47" s="975"/>
      <c r="O47" s="980"/>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1"/>
      <c r="AY47" s="981"/>
      <c r="AZ47" s="981"/>
      <c r="BA47" s="981"/>
      <c r="BB47" s="982"/>
    </row>
    <row r="48" spans="1:54" ht="17.25" customHeight="1">
      <c r="A48" s="258"/>
      <c r="B48" s="973"/>
      <c r="C48" s="974"/>
      <c r="D48" s="974"/>
      <c r="E48" s="974"/>
      <c r="F48" s="974"/>
      <c r="G48" s="974"/>
      <c r="H48" s="974"/>
      <c r="I48" s="974"/>
      <c r="J48" s="974"/>
      <c r="K48" s="974"/>
      <c r="L48" s="974"/>
      <c r="M48" s="974"/>
      <c r="N48" s="975"/>
      <c r="O48" s="980"/>
      <c r="P48" s="981"/>
      <c r="Q48" s="981"/>
      <c r="R48" s="981"/>
      <c r="S48" s="981"/>
      <c r="T48" s="981"/>
      <c r="U48" s="981"/>
      <c r="V48" s="981"/>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1"/>
      <c r="AW48" s="981"/>
      <c r="AX48" s="981"/>
      <c r="AY48" s="981"/>
      <c r="AZ48" s="981"/>
      <c r="BA48" s="981"/>
      <c r="BB48" s="982"/>
    </row>
    <row r="49" spans="1:54" ht="17.25" customHeight="1">
      <c r="A49" s="258"/>
      <c r="B49" s="973"/>
      <c r="C49" s="974"/>
      <c r="D49" s="974"/>
      <c r="E49" s="974"/>
      <c r="F49" s="974"/>
      <c r="G49" s="974"/>
      <c r="H49" s="974"/>
      <c r="I49" s="974"/>
      <c r="J49" s="974"/>
      <c r="K49" s="974"/>
      <c r="L49" s="974"/>
      <c r="M49" s="974"/>
      <c r="N49" s="975"/>
      <c r="O49" s="980"/>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1"/>
      <c r="AY49" s="981"/>
      <c r="AZ49" s="981"/>
      <c r="BA49" s="981"/>
      <c r="BB49" s="982"/>
    </row>
    <row r="50" spans="1:54" ht="17.25" customHeight="1">
      <c r="A50" s="258"/>
      <c r="B50" s="973"/>
      <c r="C50" s="974"/>
      <c r="D50" s="974"/>
      <c r="E50" s="974"/>
      <c r="F50" s="974"/>
      <c r="G50" s="974"/>
      <c r="H50" s="974"/>
      <c r="I50" s="974"/>
      <c r="J50" s="974"/>
      <c r="K50" s="974"/>
      <c r="L50" s="974"/>
      <c r="M50" s="974"/>
      <c r="N50" s="975"/>
      <c r="O50" s="980"/>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1"/>
      <c r="AY50" s="981"/>
      <c r="AZ50" s="981"/>
      <c r="BA50" s="981"/>
      <c r="BB50" s="982"/>
    </row>
    <row r="51" spans="1:54" ht="17.25" customHeight="1">
      <c r="A51" s="258"/>
      <c r="B51" s="973"/>
      <c r="C51" s="974"/>
      <c r="D51" s="974"/>
      <c r="E51" s="974"/>
      <c r="F51" s="974"/>
      <c r="G51" s="974"/>
      <c r="H51" s="974"/>
      <c r="I51" s="974"/>
      <c r="J51" s="974"/>
      <c r="K51" s="974"/>
      <c r="L51" s="974"/>
      <c r="M51" s="974"/>
      <c r="N51" s="975"/>
      <c r="O51" s="980"/>
      <c r="P51" s="98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981"/>
      <c r="AP51" s="981"/>
      <c r="AQ51" s="981"/>
      <c r="AR51" s="981"/>
      <c r="AS51" s="981"/>
      <c r="AT51" s="981"/>
      <c r="AU51" s="981"/>
      <c r="AV51" s="981"/>
      <c r="AW51" s="981"/>
      <c r="AX51" s="981"/>
      <c r="AY51" s="981"/>
      <c r="AZ51" s="981"/>
      <c r="BA51" s="981"/>
      <c r="BB51" s="982"/>
    </row>
    <row r="52" spans="1:54" ht="17.25" customHeight="1">
      <c r="A52" s="258"/>
      <c r="B52" s="973"/>
      <c r="C52" s="974"/>
      <c r="D52" s="974"/>
      <c r="E52" s="974"/>
      <c r="F52" s="974"/>
      <c r="G52" s="974"/>
      <c r="H52" s="974"/>
      <c r="I52" s="974"/>
      <c r="J52" s="974"/>
      <c r="K52" s="974"/>
      <c r="L52" s="974"/>
      <c r="M52" s="974"/>
      <c r="N52" s="975"/>
      <c r="O52" s="980"/>
      <c r="P52" s="981"/>
      <c r="Q52" s="981"/>
      <c r="R52" s="981"/>
      <c r="S52" s="981"/>
      <c r="T52" s="981"/>
      <c r="U52" s="981"/>
      <c r="V52" s="981"/>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1"/>
      <c r="AY52" s="981"/>
      <c r="AZ52" s="981"/>
      <c r="BA52" s="981"/>
      <c r="BB52" s="982"/>
    </row>
    <row r="53" spans="1:54" ht="17.25" customHeight="1">
      <c r="A53" s="258"/>
      <c r="B53" s="973"/>
      <c r="C53" s="974"/>
      <c r="D53" s="974"/>
      <c r="E53" s="974"/>
      <c r="F53" s="974"/>
      <c r="G53" s="974"/>
      <c r="H53" s="974"/>
      <c r="I53" s="974"/>
      <c r="J53" s="974"/>
      <c r="K53" s="974"/>
      <c r="L53" s="974"/>
      <c r="M53" s="974"/>
      <c r="N53" s="975"/>
      <c r="O53" s="980"/>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1"/>
      <c r="AY53" s="981"/>
      <c r="AZ53" s="981"/>
      <c r="BA53" s="981"/>
      <c r="BB53" s="982"/>
    </row>
    <row r="54" spans="1:54" ht="17.25" customHeight="1">
      <c r="A54" s="258"/>
      <c r="B54" s="973"/>
      <c r="C54" s="974"/>
      <c r="D54" s="974"/>
      <c r="E54" s="974"/>
      <c r="F54" s="974"/>
      <c r="G54" s="974"/>
      <c r="H54" s="974"/>
      <c r="I54" s="974"/>
      <c r="J54" s="974"/>
      <c r="K54" s="974"/>
      <c r="L54" s="974"/>
      <c r="M54" s="974"/>
      <c r="N54" s="975"/>
      <c r="O54" s="980"/>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981"/>
      <c r="AP54" s="981"/>
      <c r="AQ54" s="981"/>
      <c r="AR54" s="981"/>
      <c r="AS54" s="981"/>
      <c r="AT54" s="981"/>
      <c r="AU54" s="981"/>
      <c r="AV54" s="981"/>
      <c r="AW54" s="981"/>
      <c r="AX54" s="981"/>
      <c r="AY54" s="981"/>
      <c r="AZ54" s="981"/>
      <c r="BA54" s="981"/>
      <c r="BB54" s="982"/>
    </row>
    <row r="55" spans="1:54" ht="17.25" customHeight="1">
      <c r="A55" s="258"/>
      <c r="B55" s="973"/>
      <c r="C55" s="974"/>
      <c r="D55" s="974"/>
      <c r="E55" s="974"/>
      <c r="F55" s="974"/>
      <c r="G55" s="974"/>
      <c r="H55" s="974"/>
      <c r="I55" s="974"/>
      <c r="J55" s="974"/>
      <c r="K55" s="974"/>
      <c r="L55" s="974"/>
      <c r="M55" s="974"/>
      <c r="N55" s="975"/>
      <c r="O55" s="980"/>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981"/>
      <c r="AX55" s="981"/>
      <c r="AY55" s="981"/>
      <c r="AZ55" s="981"/>
      <c r="BA55" s="981"/>
      <c r="BB55" s="982"/>
    </row>
    <row r="56" spans="1:54" ht="17.25" customHeight="1">
      <c r="A56" s="258"/>
      <c r="B56" s="973"/>
      <c r="C56" s="974"/>
      <c r="D56" s="974"/>
      <c r="E56" s="974"/>
      <c r="F56" s="974"/>
      <c r="G56" s="974"/>
      <c r="H56" s="974"/>
      <c r="I56" s="974"/>
      <c r="J56" s="974"/>
      <c r="K56" s="974"/>
      <c r="L56" s="974"/>
      <c r="M56" s="974"/>
      <c r="N56" s="975"/>
      <c r="O56" s="980"/>
      <c r="P56" s="981"/>
      <c r="Q56" s="981"/>
      <c r="R56" s="981"/>
      <c r="S56" s="981"/>
      <c r="T56" s="981"/>
      <c r="U56" s="981"/>
      <c r="V56" s="981"/>
      <c r="W56" s="981"/>
      <c r="X56" s="981"/>
      <c r="Y56" s="981"/>
      <c r="Z56" s="981"/>
      <c r="AA56" s="981"/>
      <c r="AB56" s="981"/>
      <c r="AC56" s="981"/>
      <c r="AD56" s="981"/>
      <c r="AE56" s="981"/>
      <c r="AF56" s="981"/>
      <c r="AG56" s="981"/>
      <c r="AH56" s="981"/>
      <c r="AI56" s="981"/>
      <c r="AJ56" s="981"/>
      <c r="AK56" s="981"/>
      <c r="AL56" s="981"/>
      <c r="AM56" s="981"/>
      <c r="AN56" s="981"/>
      <c r="AO56" s="981"/>
      <c r="AP56" s="981"/>
      <c r="AQ56" s="981"/>
      <c r="AR56" s="981"/>
      <c r="AS56" s="981"/>
      <c r="AT56" s="981"/>
      <c r="AU56" s="981"/>
      <c r="AV56" s="981"/>
      <c r="AW56" s="981"/>
      <c r="AX56" s="981"/>
      <c r="AY56" s="981"/>
      <c r="AZ56" s="981"/>
      <c r="BA56" s="981"/>
      <c r="BB56" s="982"/>
    </row>
    <row r="57" spans="1:54" ht="17.25" customHeight="1">
      <c r="A57" s="258"/>
      <c r="B57" s="973"/>
      <c r="C57" s="974"/>
      <c r="D57" s="974"/>
      <c r="E57" s="974"/>
      <c r="F57" s="974"/>
      <c r="G57" s="974"/>
      <c r="H57" s="974"/>
      <c r="I57" s="974"/>
      <c r="J57" s="974"/>
      <c r="K57" s="974"/>
      <c r="L57" s="974"/>
      <c r="M57" s="974"/>
      <c r="N57" s="975"/>
      <c r="O57" s="980"/>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1"/>
      <c r="AY57" s="981"/>
      <c r="AZ57" s="981"/>
      <c r="BA57" s="981"/>
      <c r="BB57" s="982"/>
    </row>
    <row r="58" spans="1:54" ht="17.25" customHeight="1">
      <c r="A58" s="258"/>
      <c r="B58" s="973"/>
      <c r="C58" s="974"/>
      <c r="D58" s="974"/>
      <c r="E58" s="974"/>
      <c r="F58" s="974"/>
      <c r="G58" s="974"/>
      <c r="H58" s="974"/>
      <c r="I58" s="974"/>
      <c r="J58" s="974"/>
      <c r="K58" s="974"/>
      <c r="L58" s="974"/>
      <c r="M58" s="974"/>
      <c r="N58" s="975"/>
      <c r="O58" s="980"/>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1"/>
      <c r="AS58" s="981"/>
      <c r="AT58" s="981"/>
      <c r="AU58" s="981"/>
      <c r="AV58" s="981"/>
      <c r="AW58" s="981"/>
      <c r="AX58" s="981"/>
      <c r="AY58" s="981"/>
      <c r="AZ58" s="981"/>
      <c r="BA58" s="981"/>
      <c r="BB58" s="982"/>
    </row>
    <row r="59" spans="1:54" ht="17.25" customHeight="1">
      <c r="A59" s="258"/>
      <c r="B59" s="973"/>
      <c r="C59" s="974"/>
      <c r="D59" s="974"/>
      <c r="E59" s="974"/>
      <c r="F59" s="974"/>
      <c r="G59" s="974"/>
      <c r="H59" s="974"/>
      <c r="I59" s="974"/>
      <c r="J59" s="974"/>
      <c r="K59" s="974"/>
      <c r="L59" s="974"/>
      <c r="M59" s="974"/>
      <c r="N59" s="975"/>
      <c r="O59" s="980"/>
      <c r="P59" s="981"/>
      <c r="Q59" s="981"/>
      <c r="R59" s="981"/>
      <c r="S59" s="981"/>
      <c r="T59" s="981"/>
      <c r="U59" s="981"/>
      <c r="V59" s="981"/>
      <c r="W59" s="981"/>
      <c r="X59" s="981"/>
      <c r="Y59" s="981"/>
      <c r="Z59" s="981"/>
      <c r="AA59" s="981"/>
      <c r="AB59" s="981"/>
      <c r="AC59" s="981"/>
      <c r="AD59" s="981"/>
      <c r="AE59" s="981"/>
      <c r="AF59" s="981"/>
      <c r="AG59" s="981"/>
      <c r="AH59" s="981"/>
      <c r="AI59" s="981"/>
      <c r="AJ59" s="981"/>
      <c r="AK59" s="981"/>
      <c r="AL59" s="981"/>
      <c r="AM59" s="981"/>
      <c r="AN59" s="981"/>
      <c r="AO59" s="981"/>
      <c r="AP59" s="981"/>
      <c r="AQ59" s="981"/>
      <c r="AR59" s="981"/>
      <c r="AS59" s="981"/>
      <c r="AT59" s="981"/>
      <c r="AU59" s="981"/>
      <c r="AV59" s="981"/>
      <c r="AW59" s="981"/>
      <c r="AX59" s="981"/>
      <c r="AY59" s="981"/>
      <c r="AZ59" s="981"/>
      <c r="BA59" s="981"/>
      <c r="BB59" s="982"/>
    </row>
    <row r="60" spans="1:54" ht="17.25" customHeight="1">
      <c r="A60" s="258"/>
      <c r="B60" s="973"/>
      <c r="C60" s="974"/>
      <c r="D60" s="974"/>
      <c r="E60" s="974"/>
      <c r="F60" s="974"/>
      <c r="G60" s="974"/>
      <c r="H60" s="974"/>
      <c r="I60" s="974"/>
      <c r="J60" s="974"/>
      <c r="K60" s="974"/>
      <c r="L60" s="974"/>
      <c r="M60" s="974"/>
      <c r="N60" s="975"/>
      <c r="O60" s="980"/>
      <c r="P60" s="981"/>
      <c r="Q60" s="981"/>
      <c r="R60" s="981"/>
      <c r="S60" s="981"/>
      <c r="T60" s="981"/>
      <c r="U60" s="981"/>
      <c r="V60" s="981"/>
      <c r="W60" s="981"/>
      <c r="X60" s="981"/>
      <c r="Y60" s="981"/>
      <c r="Z60" s="981"/>
      <c r="AA60" s="981"/>
      <c r="AB60" s="981"/>
      <c r="AC60" s="981"/>
      <c r="AD60" s="981"/>
      <c r="AE60" s="981"/>
      <c r="AF60" s="981"/>
      <c r="AG60" s="981"/>
      <c r="AH60" s="981"/>
      <c r="AI60" s="981"/>
      <c r="AJ60" s="981"/>
      <c r="AK60" s="981"/>
      <c r="AL60" s="981"/>
      <c r="AM60" s="981"/>
      <c r="AN60" s="981"/>
      <c r="AO60" s="981"/>
      <c r="AP60" s="981"/>
      <c r="AQ60" s="981"/>
      <c r="AR60" s="981"/>
      <c r="AS60" s="981"/>
      <c r="AT60" s="981"/>
      <c r="AU60" s="981"/>
      <c r="AV60" s="981"/>
      <c r="AW60" s="981"/>
      <c r="AX60" s="981"/>
      <c r="AY60" s="981"/>
      <c r="AZ60" s="981"/>
      <c r="BA60" s="981"/>
      <c r="BB60" s="982"/>
    </row>
    <row r="61" spans="1:54" ht="17.25" customHeight="1">
      <c r="A61" s="258"/>
      <c r="B61" s="973"/>
      <c r="C61" s="974"/>
      <c r="D61" s="974"/>
      <c r="E61" s="974"/>
      <c r="F61" s="974"/>
      <c r="G61" s="974"/>
      <c r="H61" s="974"/>
      <c r="I61" s="974"/>
      <c r="J61" s="974"/>
      <c r="K61" s="974"/>
      <c r="L61" s="974"/>
      <c r="M61" s="974"/>
      <c r="N61" s="975"/>
      <c r="O61" s="980"/>
      <c r="P61" s="981"/>
      <c r="Q61" s="981"/>
      <c r="R61" s="981"/>
      <c r="S61" s="981"/>
      <c r="T61" s="981"/>
      <c r="U61" s="981"/>
      <c r="V61" s="981"/>
      <c r="W61" s="981"/>
      <c r="X61" s="981"/>
      <c r="Y61" s="981"/>
      <c r="Z61" s="981"/>
      <c r="AA61" s="981"/>
      <c r="AB61" s="981"/>
      <c r="AC61" s="981"/>
      <c r="AD61" s="981"/>
      <c r="AE61" s="981"/>
      <c r="AF61" s="981"/>
      <c r="AG61" s="981"/>
      <c r="AH61" s="981"/>
      <c r="AI61" s="981"/>
      <c r="AJ61" s="981"/>
      <c r="AK61" s="981"/>
      <c r="AL61" s="981"/>
      <c r="AM61" s="981"/>
      <c r="AN61" s="981"/>
      <c r="AO61" s="981"/>
      <c r="AP61" s="981"/>
      <c r="AQ61" s="981"/>
      <c r="AR61" s="981"/>
      <c r="AS61" s="981"/>
      <c r="AT61" s="981"/>
      <c r="AU61" s="981"/>
      <c r="AV61" s="981"/>
      <c r="AW61" s="981"/>
      <c r="AX61" s="981"/>
      <c r="AY61" s="981"/>
      <c r="AZ61" s="981"/>
      <c r="BA61" s="981"/>
      <c r="BB61" s="982"/>
    </row>
    <row r="62" spans="1:54" ht="17.25" customHeight="1">
      <c r="A62" s="258"/>
      <c r="B62" s="973"/>
      <c r="C62" s="974"/>
      <c r="D62" s="974"/>
      <c r="E62" s="974"/>
      <c r="F62" s="974"/>
      <c r="G62" s="974"/>
      <c r="H62" s="974"/>
      <c r="I62" s="974"/>
      <c r="J62" s="974"/>
      <c r="K62" s="974"/>
      <c r="L62" s="974"/>
      <c r="M62" s="974"/>
      <c r="N62" s="975"/>
      <c r="O62" s="980"/>
      <c r="P62" s="981"/>
      <c r="Q62" s="981"/>
      <c r="R62" s="981"/>
      <c r="S62" s="981"/>
      <c r="T62" s="981"/>
      <c r="U62" s="981"/>
      <c r="V62" s="981"/>
      <c r="W62" s="981"/>
      <c r="X62" s="981"/>
      <c r="Y62" s="981"/>
      <c r="Z62" s="981"/>
      <c r="AA62" s="981"/>
      <c r="AB62" s="981"/>
      <c r="AC62" s="981"/>
      <c r="AD62" s="981"/>
      <c r="AE62" s="981"/>
      <c r="AF62" s="981"/>
      <c r="AG62" s="981"/>
      <c r="AH62" s="981"/>
      <c r="AI62" s="981"/>
      <c r="AJ62" s="981"/>
      <c r="AK62" s="981"/>
      <c r="AL62" s="981"/>
      <c r="AM62" s="981"/>
      <c r="AN62" s="981"/>
      <c r="AO62" s="981"/>
      <c r="AP62" s="981"/>
      <c r="AQ62" s="981"/>
      <c r="AR62" s="981"/>
      <c r="AS62" s="981"/>
      <c r="AT62" s="981"/>
      <c r="AU62" s="981"/>
      <c r="AV62" s="981"/>
      <c r="AW62" s="981"/>
      <c r="AX62" s="981"/>
      <c r="AY62" s="981"/>
      <c r="AZ62" s="981"/>
      <c r="BA62" s="981"/>
      <c r="BB62" s="982"/>
    </row>
    <row r="63" spans="1:54" ht="17.25" customHeight="1">
      <c r="A63" s="258"/>
      <c r="B63" s="976"/>
      <c r="C63" s="974"/>
      <c r="D63" s="974"/>
      <c r="E63" s="974"/>
      <c r="F63" s="974"/>
      <c r="G63" s="974"/>
      <c r="H63" s="974"/>
      <c r="I63" s="974"/>
      <c r="J63" s="974"/>
      <c r="K63" s="974"/>
      <c r="L63" s="974"/>
      <c r="M63" s="974"/>
      <c r="N63" s="975"/>
      <c r="O63" s="980"/>
      <c r="P63" s="981"/>
      <c r="Q63" s="981"/>
      <c r="R63" s="981"/>
      <c r="S63" s="981"/>
      <c r="T63" s="981"/>
      <c r="U63" s="981"/>
      <c r="V63" s="981"/>
      <c r="W63" s="981"/>
      <c r="X63" s="981"/>
      <c r="Y63" s="981"/>
      <c r="Z63" s="981"/>
      <c r="AA63" s="981"/>
      <c r="AB63" s="981"/>
      <c r="AC63" s="981"/>
      <c r="AD63" s="981"/>
      <c r="AE63" s="981"/>
      <c r="AF63" s="981"/>
      <c r="AG63" s="981"/>
      <c r="AH63" s="981"/>
      <c r="AI63" s="981"/>
      <c r="AJ63" s="981"/>
      <c r="AK63" s="981"/>
      <c r="AL63" s="981"/>
      <c r="AM63" s="981"/>
      <c r="AN63" s="981"/>
      <c r="AO63" s="981"/>
      <c r="AP63" s="981"/>
      <c r="AQ63" s="981"/>
      <c r="AR63" s="981"/>
      <c r="AS63" s="981"/>
      <c r="AT63" s="981"/>
      <c r="AU63" s="981"/>
      <c r="AV63" s="981"/>
      <c r="AW63" s="981"/>
      <c r="AX63" s="981"/>
      <c r="AY63" s="981"/>
      <c r="AZ63" s="981"/>
      <c r="BA63" s="981"/>
      <c r="BB63" s="982"/>
    </row>
    <row r="64" spans="1:54" ht="17.25" customHeight="1">
      <c r="A64" s="258"/>
      <c r="B64" s="976"/>
      <c r="C64" s="974"/>
      <c r="D64" s="974"/>
      <c r="E64" s="974"/>
      <c r="F64" s="974"/>
      <c r="G64" s="974"/>
      <c r="H64" s="974"/>
      <c r="I64" s="974"/>
      <c r="J64" s="974"/>
      <c r="K64" s="974"/>
      <c r="L64" s="974"/>
      <c r="M64" s="974"/>
      <c r="N64" s="975"/>
      <c r="O64" s="980"/>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1"/>
      <c r="AY64" s="981"/>
      <c r="AZ64" s="981"/>
      <c r="BA64" s="981"/>
      <c r="BB64" s="982"/>
    </row>
    <row r="65" spans="1:54" ht="17.25" customHeight="1">
      <c r="A65" s="258"/>
      <c r="B65" s="976"/>
      <c r="C65" s="974"/>
      <c r="D65" s="974"/>
      <c r="E65" s="974"/>
      <c r="F65" s="974"/>
      <c r="G65" s="974"/>
      <c r="H65" s="974"/>
      <c r="I65" s="974"/>
      <c r="J65" s="974"/>
      <c r="K65" s="974"/>
      <c r="L65" s="974"/>
      <c r="M65" s="974"/>
      <c r="N65" s="975"/>
      <c r="O65" s="980"/>
      <c r="P65" s="981"/>
      <c r="Q65" s="981"/>
      <c r="R65" s="981"/>
      <c r="S65" s="981"/>
      <c r="T65" s="981"/>
      <c r="U65" s="981"/>
      <c r="V65" s="981"/>
      <c r="W65" s="981"/>
      <c r="X65" s="981"/>
      <c r="Y65" s="981"/>
      <c r="Z65" s="981"/>
      <c r="AA65" s="981"/>
      <c r="AB65" s="981"/>
      <c r="AC65" s="981"/>
      <c r="AD65" s="981"/>
      <c r="AE65" s="981"/>
      <c r="AF65" s="981"/>
      <c r="AG65" s="981"/>
      <c r="AH65" s="981"/>
      <c r="AI65" s="981"/>
      <c r="AJ65" s="981"/>
      <c r="AK65" s="981"/>
      <c r="AL65" s="981"/>
      <c r="AM65" s="981"/>
      <c r="AN65" s="981"/>
      <c r="AO65" s="981"/>
      <c r="AP65" s="981"/>
      <c r="AQ65" s="981"/>
      <c r="AR65" s="981"/>
      <c r="AS65" s="981"/>
      <c r="AT65" s="981"/>
      <c r="AU65" s="981"/>
      <c r="AV65" s="981"/>
      <c r="AW65" s="981"/>
      <c r="AX65" s="981"/>
      <c r="AY65" s="981"/>
      <c r="AZ65" s="981"/>
      <c r="BA65" s="981"/>
      <c r="BB65" s="982"/>
    </row>
    <row r="66" spans="1:54" ht="17.25" customHeight="1">
      <c r="A66" s="258"/>
      <c r="B66" s="976"/>
      <c r="C66" s="974"/>
      <c r="D66" s="974"/>
      <c r="E66" s="974"/>
      <c r="F66" s="974"/>
      <c r="G66" s="974"/>
      <c r="H66" s="974"/>
      <c r="I66" s="974"/>
      <c r="J66" s="974"/>
      <c r="K66" s="974"/>
      <c r="L66" s="974"/>
      <c r="M66" s="974"/>
      <c r="N66" s="975"/>
      <c r="O66" s="980"/>
      <c r="P66" s="981"/>
      <c r="Q66" s="981"/>
      <c r="R66" s="981"/>
      <c r="S66" s="981"/>
      <c r="T66" s="981"/>
      <c r="U66" s="981"/>
      <c r="V66" s="981"/>
      <c r="W66" s="981"/>
      <c r="X66" s="981"/>
      <c r="Y66" s="981"/>
      <c r="Z66" s="981"/>
      <c r="AA66" s="981"/>
      <c r="AB66" s="981"/>
      <c r="AC66" s="981"/>
      <c r="AD66" s="981"/>
      <c r="AE66" s="981"/>
      <c r="AF66" s="981"/>
      <c r="AG66" s="981"/>
      <c r="AH66" s="981"/>
      <c r="AI66" s="981"/>
      <c r="AJ66" s="981"/>
      <c r="AK66" s="981"/>
      <c r="AL66" s="981"/>
      <c r="AM66" s="981"/>
      <c r="AN66" s="981"/>
      <c r="AO66" s="981"/>
      <c r="AP66" s="981"/>
      <c r="AQ66" s="981"/>
      <c r="AR66" s="981"/>
      <c r="AS66" s="981"/>
      <c r="AT66" s="981"/>
      <c r="AU66" s="981"/>
      <c r="AV66" s="981"/>
      <c r="AW66" s="981"/>
      <c r="AX66" s="981"/>
      <c r="AY66" s="981"/>
      <c r="AZ66" s="981"/>
      <c r="BA66" s="981"/>
      <c r="BB66" s="982"/>
    </row>
    <row r="67" spans="1:54" ht="17.25">
      <c r="A67" s="258"/>
      <c r="B67" s="977"/>
      <c r="C67" s="978"/>
      <c r="D67" s="978"/>
      <c r="E67" s="978"/>
      <c r="F67" s="978"/>
      <c r="G67" s="978"/>
      <c r="H67" s="978"/>
      <c r="I67" s="978"/>
      <c r="J67" s="978"/>
      <c r="K67" s="978"/>
      <c r="L67" s="978"/>
      <c r="M67" s="978"/>
      <c r="N67" s="979"/>
      <c r="O67" s="983"/>
      <c r="P67" s="984"/>
      <c r="Q67" s="984"/>
      <c r="R67" s="984"/>
      <c r="S67" s="984"/>
      <c r="T67" s="984"/>
      <c r="U67" s="984"/>
      <c r="V67" s="984"/>
      <c r="W67" s="984"/>
      <c r="X67" s="984"/>
      <c r="Y67" s="984"/>
      <c r="Z67" s="984"/>
      <c r="AA67" s="984"/>
      <c r="AB67" s="984"/>
      <c r="AC67" s="984"/>
      <c r="AD67" s="984"/>
      <c r="AE67" s="984"/>
      <c r="AF67" s="984"/>
      <c r="AG67" s="984"/>
      <c r="AH67" s="984"/>
      <c r="AI67" s="984"/>
      <c r="AJ67" s="984"/>
      <c r="AK67" s="984"/>
      <c r="AL67" s="984"/>
      <c r="AM67" s="984"/>
      <c r="AN67" s="984"/>
      <c r="AO67" s="984"/>
      <c r="AP67" s="984"/>
      <c r="AQ67" s="984"/>
      <c r="AR67" s="984"/>
      <c r="AS67" s="984"/>
      <c r="AT67" s="984"/>
      <c r="AU67" s="984"/>
      <c r="AV67" s="984"/>
      <c r="AW67" s="984"/>
      <c r="AX67" s="984"/>
      <c r="AY67" s="984"/>
      <c r="AZ67" s="984"/>
      <c r="BA67" s="984"/>
      <c r="BB67" s="985"/>
    </row>
    <row r="68" spans="2:2" ht="17.25">
      <c r="B68" s="295" t="s">
        <v>711</v>
      </c>
    </row>
    <row r="69" spans="2:2" ht="17.25">
      <c r="B69" s="295" t="s">
        <v>712</v>
      </c>
    </row>
  </sheetData>
  <sheetProtection selectLockedCells="1"/>
  <mergeCells count="23">
    <mergeCell ref="B2:BA5"/>
    <mergeCell ref="B7:BB8"/>
    <mergeCell ref="B12:J12"/>
    <mergeCell ref="K12:BB12"/>
    <mergeCell ref="B14:N14"/>
    <mergeCell ref="O14:BB14"/>
    <mergeCell ref="B15:N19"/>
    <mergeCell ref="R18:U18"/>
    <mergeCell ref="W18:AP18"/>
    <mergeCell ref="B20:N24"/>
    <mergeCell ref="R21:U21"/>
    <mergeCell ref="W21:AP21"/>
    <mergeCell ref="R23:U23"/>
    <mergeCell ref="W23:AP23"/>
    <mergeCell ref="B34:N67"/>
    <mergeCell ref="O34:BB67"/>
    <mergeCell ref="B25:N27"/>
    <mergeCell ref="B28:N33"/>
    <mergeCell ref="R29:U29"/>
    <mergeCell ref="AB29:AE29"/>
    <mergeCell ref="AL29:AO29"/>
    <mergeCell ref="X30:AZ30"/>
    <mergeCell ref="R32:U32"/>
  </mergeCells>
  <dataValidations count="2">
    <dataValidation allowBlank="1" showInputMessage="1" showErrorMessage="1" imeMode="disabled" sqref="X30:AZ30 K12"/>
    <dataValidation type="list" allowBlank="1" showInputMessage="1" showErrorMessage="1" sqref="P18 P20:P21 P23 Z32 AJ32 AJ29 AJ25:AJ27 Z29 AX25:AX26 W25:W27 P25:P32 AC25:AC27 AQ25:AQ26 P16">
      <formula1>"□,■"</formula1>
    </dataValidation>
  </dataValidations>
  <printOptions horizontalCentered="1"/>
  <pageMargins left="0.236220472440945" right="0.236220472440945" top="0.748031496062992" bottom="0.748031496062992" header="0.31496062992126" footer="0.31496062992126"/>
  <pageSetup orientation="portrait" paperSize="9" scale="69" r:id="rId1"/>
  <headerFooter>
    <oddFooter>&amp;RNDA対象資料:パ３-2019-170-SYS000556(S)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tabColor rgb="FF00B050"/>
  </sheetPr>
  <dimension ref="A1:CZ97"/>
  <sheetViews>
    <sheetView view="pageBreakPreview" zoomScaleNormal="100" zoomScaleSheetLayoutView="100" workbookViewId="0" topLeftCell="A1">
      <selection pane="topLeft" activeCell="AH66" sqref="AH66"/>
    </sheetView>
  </sheetViews>
  <sheetFormatPr defaultColWidth="9.005" defaultRowHeight="13.5"/>
  <cols>
    <col min="1" max="148" width="2.625" style="1" customWidth="1"/>
    <col min="149" max="16384" width="9" style="1"/>
  </cols>
  <sheetData>
    <row r="1" spans="1:51" ht="13.5" customHeight="1">
      <c r="A1" s="3"/>
      <c r="B1" s="537" t="s">
        <v>401</v>
      </c>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3"/>
    </row>
    <row r="2" spans="1:51" ht="13.5" customHeight="1">
      <c r="A2" s="3"/>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3"/>
    </row>
    <row r="3" spans="1:51" ht="13.5" customHeight="1">
      <c r="A3" s="3"/>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3"/>
    </row>
    <row r="4" spans="1:51" ht="13.5" customHeight="1">
      <c r="A4" s="3"/>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3"/>
    </row>
    <row r="5" spans="1:51" ht="14.25">
      <c r="A5" s="3"/>
      <c r="B5" s="178" t="s">
        <v>400</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t="str">
        <f>設定変更依頼書!AR8</f>
        <v>Ver.2.9(2022.9.30～）</v>
      </c>
      <c r="AR5" s="3"/>
      <c r="AS5" s="3"/>
      <c r="AT5" s="3"/>
      <c r="AU5" s="3"/>
      <c r="AV5" s="3"/>
      <c r="AW5" s="3"/>
      <c r="AX5" s="3"/>
      <c r="AY5" s="3"/>
    </row>
    <row r="6" spans="1:51" ht="14.25">
      <c r="A6" s="3"/>
      <c r="B6" s="178" t="s">
        <v>399</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ht="23.25" customHeight="1">
      <c r="A7" s="3"/>
      <c r="B7" s="365" t="s">
        <v>947</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s="168" customFormat="1" ht="13.5">
      <c r="A8" s="169"/>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5"/>
      <c r="AI8" s="175"/>
      <c r="AJ8" s="175"/>
      <c r="AK8" s="175"/>
      <c r="AL8" s="175"/>
      <c r="AM8" s="175"/>
      <c r="AN8" s="175"/>
      <c r="AO8" s="175"/>
      <c r="AP8" s="175"/>
      <c r="AQ8" s="175"/>
      <c r="AR8" s="175"/>
      <c r="AS8" s="175"/>
      <c r="AT8" s="175"/>
      <c r="AU8" s="175"/>
      <c r="AV8" s="175"/>
      <c r="AW8" s="175"/>
      <c r="AX8" s="169"/>
      <c r="AY8" s="169"/>
    </row>
    <row r="9" spans="1:51" ht="13.5">
      <c r="A9" s="3"/>
      <c r="B9" s="557" t="s">
        <v>274</v>
      </c>
      <c r="C9" s="557"/>
      <c r="D9" s="557"/>
      <c r="E9" s="557"/>
      <c r="F9" s="557"/>
      <c r="G9" s="557"/>
      <c r="H9" s="557"/>
      <c r="I9" s="557"/>
      <c r="J9" s="557"/>
      <c r="K9" s="557"/>
      <c r="L9" s="557"/>
      <c r="M9" s="557"/>
      <c r="N9" s="557"/>
      <c r="O9" s="557"/>
      <c r="P9" s="557"/>
      <c r="Q9" s="557"/>
      <c r="R9" s="557" t="s">
        <v>275</v>
      </c>
      <c r="S9" s="557"/>
      <c r="T9" s="557"/>
      <c r="U9" s="557"/>
      <c r="V9" s="557"/>
      <c r="W9" s="557"/>
      <c r="X9" s="557"/>
      <c r="Y9" s="557"/>
      <c r="Z9" s="557"/>
      <c r="AA9" s="557"/>
      <c r="AB9" s="557"/>
      <c r="AC9" s="557"/>
      <c r="AD9" s="557"/>
      <c r="AE9" s="557"/>
      <c r="AF9" s="557"/>
      <c r="AG9" s="557"/>
      <c r="AH9" s="539" t="s">
        <v>267</v>
      </c>
      <c r="AI9" s="540"/>
      <c r="AJ9" s="540"/>
      <c r="AK9" s="540"/>
      <c r="AL9" s="540"/>
      <c r="AM9" s="540"/>
      <c r="AN9" s="540"/>
      <c r="AO9" s="540"/>
      <c r="AP9" s="540"/>
      <c r="AQ9" s="540"/>
      <c r="AR9" s="540"/>
      <c r="AS9" s="541"/>
      <c r="AT9" s="571" t="s">
        <v>661</v>
      </c>
      <c r="AU9" s="572"/>
      <c r="AV9" s="572"/>
      <c r="AW9" s="573"/>
      <c r="AX9" s="3"/>
      <c r="AY9" s="3"/>
    </row>
    <row r="10" spans="1:51" ht="13.5">
      <c r="A10" s="3"/>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42"/>
      <c r="AI10" s="543"/>
      <c r="AJ10" s="543"/>
      <c r="AK10" s="543"/>
      <c r="AL10" s="543"/>
      <c r="AM10" s="543"/>
      <c r="AN10" s="543"/>
      <c r="AO10" s="543"/>
      <c r="AP10" s="543"/>
      <c r="AQ10" s="543"/>
      <c r="AR10" s="543"/>
      <c r="AS10" s="544"/>
      <c r="AT10" s="574"/>
      <c r="AU10" s="575"/>
      <c r="AV10" s="575"/>
      <c r="AW10" s="576"/>
      <c r="AX10" s="3"/>
      <c r="AY10" s="3"/>
    </row>
    <row r="11" spans="1:51" ht="14.25" customHeight="1">
      <c r="A11" s="3"/>
      <c r="B11" s="558"/>
      <c r="C11" s="558"/>
      <c r="D11" s="558"/>
      <c r="E11" s="558"/>
      <c r="F11" s="558"/>
      <c r="G11" s="558"/>
      <c r="H11" s="558"/>
      <c r="I11" s="558"/>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42"/>
      <c r="AI11" s="543"/>
      <c r="AJ11" s="543"/>
      <c r="AK11" s="543"/>
      <c r="AL11" s="543"/>
      <c r="AM11" s="543"/>
      <c r="AN11" s="543"/>
      <c r="AO11" s="543"/>
      <c r="AP11" s="543"/>
      <c r="AQ11" s="543"/>
      <c r="AR11" s="543"/>
      <c r="AS11" s="544"/>
      <c r="AT11" s="574"/>
      <c r="AU11" s="575"/>
      <c r="AV11" s="575"/>
      <c r="AW11" s="576"/>
      <c r="AX11" s="3"/>
      <c r="AY11" s="3"/>
    </row>
    <row r="12" spans="1:51" ht="14.25" customHeight="1">
      <c r="A12" s="3"/>
      <c r="B12" s="237"/>
      <c r="C12" s="4"/>
      <c r="D12" s="4"/>
      <c r="E12" s="4"/>
      <c r="F12" s="4"/>
      <c r="G12" s="4"/>
      <c r="H12" s="4"/>
      <c r="I12" s="238"/>
      <c r="J12" s="557" t="s">
        <v>281</v>
      </c>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42"/>
      <c r="AI12" s="543"/>
      <c r="AJ12" s="543"/>
      <c r="AK12" s="543"/>
      <c r="AL12" s="543"/>
      <c r="AM12" s="543"/>
      <c r="AN12" s="543"/>
      <c r="AO12" s="543"/>
      <c r="AP12" s="543"/>
      <c r="AQ12" s="543"/>
      <c r="AR12" s="543"/>
      <c r="AS12" s="544"/>
      <c r="AT12" s="574"/>
      <c r="AU12" s="575"/>
      <c r="AV12" s="575"/>
      <c r="AW12" s="576"/>
      <c r="AX12" s="3"/>
      <c r="AY12" s="3"/>
    </row>
    <row r="13" spans="1:51" ht="14.25" customHeight="1">
      <c r="A13" s="3"/>
      <c r="B13" s="237"/>
      <c r="C13" s="4"/>
      <c r="D13" s="4"/>
      <c r="E13" s="4"/>
      <c r="F13" s="4"/>
      <c r="G13" s="4"/>
      <c r="H13" s="4"/>
      <c r="I13" s="238"/>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42"/>
      <c r="AI13" s="543"/>
      <c r="AJ13" s="543"/>
      <c r="AK13" s="543"/>
      <c r="AL13" s="543"/>
      <c r="AM13" s="543"/>
      <c r="AN13" s="543"/>
      <c r="AO13" s="543"/>
      <c r="AP13" s="543"/>
      <c r="AQ13" s="543"/>
      <c r="AR13" s="543"/>
      <c r="AS13" s="544"/>
      <c r="AT13" s="574"/>
      <c r="AU13" s="575"/>
      <c r="AV13" s="575"/>
      <c r="AW13" s="576"/>
      <c r="AX13" s="3"/>
      <c r="AY13" s="3"/>
    </row>
    <row r="14" spans="1:56" ht="14.25" customHeight="1">
      <c r="A14" s="3"/>
      <c r="B14" s="239"/>
      <c r="C14" s="240"/>
      <c r="D14" s="240"/>
      <c r="E14" s="240"/>
      <c r="F14" s="240"/>
      <c r="G14" s="240"/>
      <c r="H14" s="240"/>
      <c r="I14" s="241"/>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45"/>
      <c r="AI14" s="546"/>
      <c r="AJ14" s="546"/>
      <c r="AK14" s="546"/>
      <c r="AL14" s="546"/>
      <c r="AM14" s="546"/>
      <c r="AN14" s="546"/>
      <c r="AO14" s="546"/>
      <c r="AP14" s="546"/>
      <c r="AQ14" s="546"/>
      <c r="AR14" s="546"/>
      <c r="AS14" s="547"/>
      <c r="AT14" s="577"/>
      <c r="AU14" s="578"/>
      <c r="AV14" s="578"/>
      <c r="AW14" s="579"/>
      <c r="AX14" s="3"/>
      <c r="AY14" s="3"/>
      <c r="BD14" s="2"/>
    </row>
    <row r="15" spans="1:51" ht="14.25" customHeight="1">
      <c r="A15" s="3"/>
      <c r="B15" s="559" t="s">
        <v>276</v>
      </c>
      <c r="C15" s="559"/>
      <c r="D15" s="559"/>
      <c r="E15" s="559"/>
      <c r="F15" s="559"/>
      <c r="G15" s="559"/>
      <c r="H15" s="559"/>
      <c r="I15" s="559"/>
      <c r="J15" s="559"/>
      <c r="K15" s="559"/>
      <c r="L15" s="559"/>
      <c r="M15" s="559"/>
      <c r="N15" s="559"/>
      <c r="O15" s="559"/>
      <c r="P15" s="559"/>
      <c r="Q15" s="559"/>
      <c r="R15" s="538" t="s">
        <v>654</v>
      </c>
      <c r="S15" s="538"/>
      <c r="T15" s="538"/>
      <c r="U15" s="538"/>
      <c r="V15" s="538"/>
      <c r="W15" s="538"/>
      <c r="X15" s="538"/>
      <c r="Y15" s="538"/>
      <c r="Z15" s="538"/>
      <c r="AA15" s="538"/>
      <c r="AB15" s="538"/>
      <c r="AC15" s="538"/>
      <c r="AD15" s="538"/>
      <c r="AE15" s="538"/>
      <c r="AF15" s="538"/>
      <c r="AG15" s="538"/>
      <c r="AH15" s="548" t="s">
        <v>278</v>
      </c>
      <c r="AI15" s="549"/>
      <c r="AJ15" s="549"/>
      <c r="AK15" s="549"/>
      <c r="AL15" s="549"/>
      <c r="AM15" s="549"/>
      <c r="AN15" s="549"/>
      <c r="AO15" s="549"/>
      <c r="AP15" s="549"/>
      <c r="AQ15" s="549"/>
      <c r="AR15" s="549"/>
      <c r="AS15" s="550"/>
      <c r="AT15" s="548"/>
      <c r="AU15" s="549"/>
      <c r="AV15" s="549"/>
      <c r="AW15" s="550"/>
      <c r="AX15" s="3"/>
      <c r="AY15" s="3"/>
    </row>
    <row r="16" spans="1:51" ht="14.25" customHeight="1">
      <c r="A16" s="3"/>
      <c r="B16" s="559"/>
      <c r="C16" s="559"/>
      <c r="D16" s="559"/>
      <c r="E16" s="559"/>
      <c r="F16" s="559"/>
      <c r="G16" s="559"/>
      <c r="H16" s="559"/>
      <c r="I16" s="559"/>
      <c r="J16" s="559"/>
      <c r="K16" s="559"/>
      <c r="L16" s="559"/>
      <c r="M16" s="559"/>
      <c r="N16" s="559"/>
      <c r="O16" s="559"/>
      <c r="P16" s="559"/>
      <c r="Q16" s="559"/>
      <c r="R16" s="538"/>
      <c r="S16" s="538"/>
      <c r="T16" s="538"/>
      <c r="U16" s="538"/>
      <c r="V16" s="538"/>
      <c r="W16" s="538"/>
      <c r="X16" s="538"/>
      <c r="Y16" s="538"/>
      <c r="Z16" s="538"/>
      <c r="AA16" s="538"/>
      <c r="AB16" s="538"/>
      <c r="AC16" s="538"/>
      <c r="AD16" s="538"/>
      <c r="AE16" s="538"/>
      <c r="AF16" s="538"/>
      <c r="AG16" s="538"/>
      <c r="AH16" s="551"/>
      <c r="AI16" s="552"/>
      <c r="AJ16" s="552"/>
      <c r="AK16" s="552"/>
      <c r="AL16" s="552"/>
      <c r="AM16" s="552"/>
      <c r="AN16" s="552"/>
      <c r="AO16" s="552"/>
      <c r="AP16" s="552"/>
      <c r="AQ16" s="552"/>
      <c r="AR16" s="552"/>
      <c r="AS16" s="553"/>
      <c r="AT16" s="551"/>
      <c r="AU16" s="552"/>
      <c r="AV16" s="552"/>
      <c r="AW16" s="553"/>
      <c r="AX16" s="3"/>
      <c r="AY16" s="3"/>
    </row>
    <row r="17" spans="1:51" ht="14.25" customHeight="1">
      <c r="A17" s="3"/>
      <c r="B17" s="559"/>
      <c r="C17" s="559"/>
      <c r="D17" s="559"/>
      <c r="E17" s="559"/>
      <c r="F17" s="559"/>
      <c r="G17" s="559"/>
      <c r="H17" s="559"/>
      <c r="I17" s="559"/>
      <c r="J17" s="559"/>
      <c r="K17" s="559"/>
      <c r="L17" s="559"/>
      <c r="M17" s="559"/>
      <c r="N17" s="559"/>
      <c r="O17" s="559"/>
      <c r="P17" s="559"/>
      <c r="Q17" s="559"/>
      <c r="R17" s="538"/>
      <c r="S17" s="538"/>
      <c r="T17" s="538"/>
      <c r="U17" s="538"/>
      <c r="V17" s="538"/>
      <c r="W17" s="538"/>
      <c r="X17" s="538"/>
      <c r="Y17" s="538"/>
      <c r="Z17" s="538"/>
      <c r="AA17" s="538"/>
      <c r="AB17" s="538"/>
      <c r="AC17" s="538"/>
      <c r="AD17" s="538"/>
      <c r="AE17" s="538"/>
      <c r="AF17" s="538"/>
      <c r="AG17" s="538"/>
      <c r="AH17" s="554"/>
      <c r="AI17" s="555"/>
      <c r="AJ17" s="555"/>
      <c r="AK17" s="555"/>
      <c r="AL17" s="555"/>
      <c r="AM17" s="555"/>
      <c r="AN17" s="555"/>
      <c r="AO17" s="555"/>
      <c r="AP17" s="555"/>
      <c r="AQ17" s="555"/>
      <c r="AR17" s="555"/>
      <c r="AS17" s="556"/>
      <c r="AT17" s="554"/>
      <c r="AU17" s="555"/>
      <c r="AV17" s="555"/>
      <c r="AW17" s="556"/>
      <c r="AX17" s="3"/>
      <c r="AY17" s="3"/>
    </row>
    <row r="18" spans="1:51" ht="14.25" customHeight="1">
      <c r="A18" s="3"/>
      <c r="B18" s="559"/>
      <c r="C18" s="559"/>
      <c r="D18" s="559"/>
      <c r="E18" s="559"/>
      <c r="F18" s="559"/>
      <c r="G18" s="559"/>
      <c r="H18" s="559"/>
      <c r="I18" s="559"/>
      <c r="J18" s="559"/>
      <c r="K18" s="559"/>
      <c r="L18" s="559"/>
      <c r="M18" s="559"/>
      <c r="N18" s="559"/>
      <c r="O18" s="559"/>
      <c r="P18" s="559"/>
      <c r="Q18" s="559"/>
      <c r="R18" s="538"/>
      <c r="S18" s="538"/>
      <c r="T18" s="538"/>
      <c r="U18" s="538"/>
      <c r="V18" s="538"/>
      <c r="W18" s="538"/>
      <c r="X18" s="538"/>
      <c r="Y18" s="538"/>
      <c r="Z18" s="538"/>
      <c r="AA18" s="538"/>
      <c r="AB18" s="538"/>
      <c r="AC18" s="538"/>
      <c r="AD18" s="538"/>
      <c r="AE18" s="538"/>
      <c r="AF18" s="538"/>
      <c r="AG18" s="538"/>
      <c r="AH18" s="548" t="s">
        <v>279</v>
      </c>
      <c r="AI18" s="549"/>
      <c r="AJ18" s="549"/>
      <c r="AK18" s="549"/>
      <c r="AL18" s="549"/>
      <c r="AM18" s="549"/>
      <c r="AN18" s="549"/>
      <c r="AO18" s="549"/>
      <c r="AP18" s="549"/>
      <c r="AQ18" s="549"/>
      <c r="AR18" s="549"/>
      <c r="AS18" s="550"/>
      <c r="AT18" s="548"/>
      <c r="AU18" s="549"/>
      <c r="AV18" s="549"/>
      <c r="AW18" s="550"/>
      <c r="AX18" s="3"/>
      <c r="AY18" s="3"/>
    </row>
    <row r="19" spans="1:51" ht="14.25" customHeight="1">
      <c r="A19" s="3"/>
      <c r="B19" s="559"/>
      <c r="C19" s="559"/>
      <c r="D19" s="559"/>
      <c r="E19" s="559"/>
      <c r="F19" s="559"/>
      <c r="G19" s="559"/>
      <c r="H19" s="559"/>
      <c r="I19" s="559"/>
      <c r="J19" s="559"/>
      <c r="K19" s="559"/>
      <c r="L19" s="559"/>
      <c r="M19" s="559"/>
      <c r="N19" s="559"/>
      <c r="O19" s="559"/>
      <c r="P19" s="559"/>
      <c r="Q19" s="559"/>
      <c r="R19" s="538"/>
      <c r="S19" s="538"/>
      <c r="T19" s="538"/>
      <c r="U19" s="538"/>
      <c r="V19" s="538"/>
      <c r="W19" s="538"/>
      <c r="X19" s="538"/>
      <c r="Y19" s="538"/>
      <c r="Z19" s="538"/>
      <c r="AA19" s="538"/>
      <c r="AB19" s="538"/>
      <c r="AC19" s="538"/>
      <c r="AD19" s="538"/>
      <c r="AE19" s="538"/>
      <c r="AF19" s="538"/>
      <c r="AG19" s="538"/>
      <c r="AH19" s="551"/>
      <c r="AI19" s="552"/>
      <c r="AJ19" s="552"/>
      <c r="AK19" s="552"/>
      <c r="AL19" s="552"/>
      <c r="AM19" s="552"/>
      <c r="AN19" s="552"/>
      <c r="AO19" s="552"/>
      <c r="AP19" s="552"/>
      <c r="AQ19" s="552"/>
      <c r="AR19" s="552"/>
      <c r="AS19" s="553"/>
      <c r="AT19" s="551"/>
      <c r="AU19" s="552"/>
      <c r="AV19" s="552"/>
      <c r="AW19" s="553"/>
      <c r="AX19" s="3"/>
      <c r="AY19" s="3"/>
    </row>
    <row r="20" spans="1:51" ht="14.25" customHeight="1">
      <c r="A20" s="3"/>
      <c r="B20" s="559"/>
      <c r="C20" s="559"/>
      <c r="D20" s="559"/>
      <c r="E20" s="559"/>
      <c r="F20" s="559"/>
      <c r="G20" s="559"/>
      <c r="H20" s="559"/>
      <c r="I20" s="559"/>
      <c r="J20" s="559"/>
      <c r="K20" s="559"/>
      <c r="L20" s="559"/>
      <c r="M20" s="559"/>
      <c r="N20" s="559"/>
      <c r="O20" s="559"/>
      <c r="P20" s="559"/>
      <c r="Q20" s="559"/>
      <c r="R20" s="538"/>
      <c r="S20" s="538"/>
      <c r="T20" s="538"/>
      <c r="U20" s="538"/>
      <c r="V20" s="538"/>
      <c r="W20" s="538"/>
      <c r="X20" s="538"/>
      <c r="Y20" s="538"/>
      <c r="Z20" s="538"/>
      <c r="AA20" s="538"/>
      <c r="AB20" s="538"/>
      <c r="AC20" s="538"/>
      <c r="AD20" s="538"/>
      <c r="AE20" s="538"/>
      <c r="AF20" s="538"/>
      <c r="AG20" s="538"/>
      <c r="AH20" s="554"/>
      <c r="AI20" s="555"/>
      <c r="AJ20" s="555"/>
      <c r="AK20" s="555"/>
      <c r="AL20" s="555"/>
      <c r="AM20" s="555"/>
      <c r="AN20" s="555"/>
      <c r="AO20" s="555"/>
      <c r="AP20" s="555"/>
      <c r="AQ20" s="555"/>
      <c r="AR20" s="555"/>
      <c r="AS20" s="556"/>
      <c r="AT20" s="554"/>
      <c r="AU20" s="555"/>
      <c r="AV20" s="555"/>
      <c r="AW20" s="556"/>
      <c r="AX20" s="3"/>
      <c r="AY20" s="3"/>
    </row>
    <row r="21" spans="1:57" ht="13.5">
      <c r="A21" s="3"/>
      <c r="B21" s="559"/>
      <c r="C21" s="559"/>
      <c r="D21" s="559"/>
      <c r="E21" s="559"/>
      <c r="F21" s="559"/>
      <c r="G21" s="559"/>
      <c r="H21" s="559"/>
      <c r="I21" s="559"/>
      <c r="J21" s="559"/>
      <c r="K21" s="559"/>
      <c r="L21" s="559"/>
      <c r="M21" s="559"/>
      <c r="N21" s="559"/>
      <c r="O21" s="559"/>
      <c r="P21" s="559"/>
      <c r="Q21" s="559"/>
      <c r="R21" s="583" t="s">
        <v>298</v>
      </c>
      <c r="S21" s="583"/>
      <c r="T21" s="583"/>
      <c r="U21" s="583"/>
      <c r="V21" s="583"/>
      <c r="W21" s="583"/>
      <c r="X21" s="583"/>
      <c r="Y21" s="583"/>
      <c r="Z21" s="583"/>
      <c r="AA21" s="583"/>
      <c r="AB21" s="583"/>
      <c r="AC21" s="583"/>
      <c r="AD21" s="583"/>
      <c r="AE21" s="583"/>
      <c r="AF21" s="583"/>
      <c r="AG21" s="583"/>
      <c r="AH21" s="560" t="s">
        <v>278</v>
      </c>
      <c r="AI21" s="561"/>
      <c r="AJ21" s="561"/>
      <c r="AK21" s="561"/>
      <c r="AL21" s="561"/>
      <c r="AM21" s="561"/>
      <c r="AN21" s="561"/>
      <c r="AO21" s="561"/>
      <c r="AP21" s="561"/>
      <c r="AQ21" s="561"/>
      <c r="AR21" s="561"/>
      <c r="AS21" s="562"/>
      <c r="AT21" s="560"/>
      <c r="AU21" s="561"/>
      <c r="AV21" s="561"/>
      <c r="AW21" s="562"/>
      <c r="AX21" s="3"/>
      <c r="AY21" s="3"/>
      <c r="BE21" s="2"/>
    </row>
    <row r="22" spans="1:51" ht="13.5">
      <c r="A22" s="3"/>
      <c r="B22" s="559"/>
      <c r="C22" s="559"/>
      <c r="D22" s="559"/>
      <c r="E22" s="559"/>
      <c r="F22" s="559"/>
      <c r="G22" s="559"/>
      <c r="H22" s="559"/>
      <c r="I22" s="559"/>
      <c r="J22" s="559"/>
      <c r="K22" s="559"/>
      <c r="L22" s="559"/>
      <c r="M22" s="559"/>
      <c r="N22" s="559"/>
      <c r="O22" s="559"/>
      <c r="P22" s="559"/>
      <c r="Q22" s="559"/>
      <c r="R22" s="583"/>
      <c r="S22" s="583"/>
      <c r="T22" s="583"/>
      <c r="U22" s="583"/>
      <c r="V22" s="583"/>
      <c r="W22" s="583"/>
      <c r="X22" s="583"/>
      <c r="Y22" s="583"/>
      <c r="Z22" s="583"/>
      <c r="AA22" s="583"/>
      <c r="AB22" s="583"/>
      <c r="AC22" s="583"/>
      <c r="AD22" s="583"/>
      <c r="AE22" s="583"/>
      <c r="AF22" s="583"/>
      <c r="AG22" s="583"/>
      <c r="AH22" s="563"/>
      <c r="AI22" s="564"/>
      <c r="AJ22" s="564"/>
      <c r="AK22" s="564"/>
      <c r="AL22" s="564"/>
      <c r="AM22" s="564"/>
      <c r="AN22" s="564"/>
      <c r="AO22" s="564"/>
      <c r="AP22" s="564"/>
      <c r="AQ22" s="564"/>
      <c r="AR22" s="564"/>
      <c r="AS22" s="565"/>
      <c r="AT22" s="563"/>
      <c r="AU22" s="564"/>
      <c r="AV22" s="564"/>
      <c r="AW22" s="565"/>
      <c r="AX22" s="3"/>
      <c r="AY22" s="3"/>
    </row>
    <row r="23" spans="1:51" ht="13.5">
      <c r="A23" s="3"/>
      <c r="B23" s="559"/>
      <c r="C23" s="559"/>
      <c r="D23" s="559"/>
      <c r="E23" s="559"/>
      <c r="F23" s="559"/>
      <c r="G23" s="559"/>
      <c r="H23" s="559"/>
      <c r="I23" s="559"/>
      <c r="J23" s="559"/>
      <c r="K23" s="559"/>
      <c r="L23" s="559"/>
      <c r="M23" s="559"/>
      <c r="N23" s="559"/>
      <c r="O23" s="559"/>
      <c r="P23" s="559"/>
      <c r="Q23" s="559"/>
      <c r="R23" s="583"/>
      <c r="S23" s="583"/>
      <c r="T23" s="583"/>
      <c r="U23" s="583"/>
      <c r="V23" s="583"/>
      <c r="W23" s="583"/>
      <c r="X23" s="583"/>
      <c r="Y23" s="583"/>
      <c r="Z23" s="583"/>
      <c r="AA23" s="583"/>
      <c r="AB23" s="583"/>
      <c r="AC23" s="583"/>
      <c r="AD23" s="583"/>
      <c r="AE23" s="583"/>
      <c r="AF23" s="583"/>
      <c r="AG23" s="583"/>
      <c r="AH23" s="566"/>
      <c r="AI23" s="567"/>
      <c r="AJ23" s="567"/>
      <c r="AK23" s="567"/>
      <c r="AL23" s="567"/>
      <c r="AM23" s="567"/>
      <c r="AN23" s="567"/>
      <c r="AO23" s="567"/>
      <c r="AP23" s="567"/>
      <c r="AQ23" s="567"/>
      <c r="AR23" s="567"/>
      <c r="AS23" s="568"/>
      <c r="AT23" s="566"/>
      <c r="AU23" s="567"/>
      <c r="AV23" s="567"/>
      <c r="AW23" s="568"/>
      <c r="AX23" s="3"/>
      <c r="AY23" s="3"/>
    </row>
    <row r="24" spans="1:51" ht="13.5">
      <c r="A24" s="3"/>
      <c r="B24" s="559"/>
      <c r="C24" s="559"/>
      <c r="D24" s="559"/>
      <c r="E24" s="559"/>
      <c r="F24" s="559"/>
      <c r="G24" s="559"/>
      <c r="H24" s="559"/>
      <c r="I24" s="559"/>
      <c r="J24" s="559"/>
      <c r="K24" s="559"/>
      <c r="L24" s="559"/>
      <c r="M24" s="559"/>
      <c r="N24" s="559"/>
      <c r="O24" s="559"/>
      <c r="P24" s="559"/>
      <c r="Q24" s="559"/>
      <c r="R24" s="583"/>
      <c r="S24" s="583"/>
      <c r="T24" s="583"/>
      <c r="U24" s="583"/>
      <c r="V24" s="583"/>
      <c r="W24" s="583"/>
      <c r="X24" s="583"/>
      <c r="Y24" s="583"/>
      <c r="Z24" s="583"/>
      <c r="AA24" s="583"/>
      <c r="AB24" s="583"/>
      <c r="AC24" s="583"/>
      <c r="AD24" s="583"/>
      <c r="AE24" s="583"/>
      <c r="AF24" s="583"/>
      <c r="AG24" s="583"/>
      <c r="AH24" s="560" t="s">
        <v>297</v>
      </c>
      <c r="AI24" s="561"/>
      <c r="AJ24" s="561"/>
      <c r="AK24" s="561"/>
      <c r="AL24" s="561"/>
      <c r="AM24" s="561"/>
      <c r="AN24" s="561"/>
      <c r="AO24" s="561"/>
      <c r="AP24" s="561"/>
      <c r="AQ24" s="561"/>
      <c r="AR24" s="561"/>
      <c r="AS24" s="562"/>
      <c r="AT24" s="560"/>
      <c r="AU24" s="561"/>
      <c r="AV24" s="561"/>
      <c r="AW24" s="562"/>
      <c r="AX24" s="3"/>
      <c r="AY24" s="3"/>
    </row>
    <row r="25" spans="1:51" ht="13.5">
      <c r="A25" s="3"/>
      <c r="B25" s="559"/>
      <c r="C25" s="559"/>
      <c r="D25" s="559"/>
      <c r="E25" s="559"/>
      <c r="F25" s="559"/>
      <c r="G25" s="559"/>
      <c r="H25" s="559"/>
      <c r="I25" s="559"/>
      <c r="J25" s="559"/>
      <c r="K25" s="559"/>
      <c r="L25" s="559"/>
      <c r="M25" s="559"/>
      <c r="N25" s="559"/>
      <c r="O25" s="559"/>
      <c r="P25" s="559"/>
      <c r="Q25" s="559"/>
      <c r="R25" s="583"/>
      <c r="S25" s="583"/>
      <c r="T25" s="583"/>
      <c r="U25" s="583"/>
      <c r="V25" s="583"/>
      <c r="W25" s="583"/>
      <c r="X25" s="583"/>
      <c r="Y25" s="583"/>
      <c r="Z25" s="583"/>
      <c r="AA25" s="583"/>
      <c r="AB25" s="583"/>
      <c r="AC25" s="583"/>
      <c r="AD25" s="583"/>
      <c r="AE25" s="583"/>
      <c r="AF25" s="583"/>
      <c r="AG25" s="583"/>
      <c r="AH25" s="563"/>
      <c r="AI25" s="564"/>
      <c r="AJ25" s="564"/>
      <c r="AK25" s="564"/>
      <c r="AL25" s="564"/>
      <c r="AM25" s="564"/>
      <c r="AN25" s="564"/>
      <c r="AO25" s="564"/>
      <c r="AP25" s="564"/>
      <c r="AQ25" s="564"/>
      <c r="AR25" s="564"/>
      <c r="AS25" s="565"/>
      <c r="AT25" s="563"/>
      <c r="AU25" s="564"/>
      <c r="AV25" s="564"/>
      <c r="AW25" s="565"/>
      <c r="AX25" s="3"/>
      <c r="AY25" s="3"/>
    </row>
    <row r="26" spans="1:51" ht="13.5">
      <c r="A26" s="3"/>
      <c r="B26" s="559"/>
      <c r="C26" s="559"/>
      <c r="D26" s="559"/>
      <c r="E26" s="559"/>
      <c r="F26" s="559"/>
      <c r="G26" s="559"/>
      <c r="H26" s="559"/>
      <c r="I26" s="559"/>
      <c r="J26" s="559"/>
      <c r="K26" s="559"/>
      <c r="L26" s="559"/>
      <c r="M26" s="559"/>
      <c r="N26" s="559"/>
      <c r="O26" s="559"/>
      <c r="P26" s="559"/>
      <c r="Q26" s="559"/>
      <c r="R26" s="583"/>
      <c r="S26" s="583"/>
      <c r="T26" s="583"/>
      <c r="U26" s="583"/>
      <c r="V26" s="583"/>
      <c r="W26" s="583"/>
      <c r="X26" s="583"/>
      <c r="Y26" s="583"/>
      <c r="Z26" s="583"/>
      <c r="AA26" s="583"/>
      <c r="AB26" s="583"/>
      <c r="AC26" s="583"/>
      <c r="AD26" s="583"/>
      <c r="AE26" s="583"/>
      <c r="AF26" s="583"/>
      <c r="AG26" s="583"/>
      <c r="AH26" s="566"/>
      <c r="AI26" s="567"/>
      <c r="AJ26" s="567"/>
      <c r="AK26" s="567"/>
      <c r="AL26" s="567"/>
      <c r="AM26" s="567"/>
      <c r="AN26" s="567"/>
      <c r="AO26" s="567"/>
      <c r="AP26" s="567"/>
      <c r="AQ26" s="567"/>
      <c r="AR26" s="567"/>
      <c r="AS26" s="568"/>
      <c r="AT26" s="566"/>
      <c r="AU26" s="567"/>
      <c r="AV26" s="567"/>
      <c r="AW26" s="568"/>
      <c r="AX26" s="3"/>
      <c r="AY26" s="3"/>
    </row>
    <row r="27" spans="1:61" ht="14.25" customHeight="1">
      <c r="A27" s="3"/>
      <c r="B27" s="593" t="s">
        <v>277</v>
      </c>
      <c r="C27" s="593"/>
      <c r="D27" s="593"/>
      <c r="E27" s="593"/>
      <c r="F27" s="593"/>
      <c r="G27" s="593"/>
      <c r="H27" s="593"/>
      <c r="I27" s="594"/>
      <c r="J27" s="590"/>
      <c r="K27" s="538"/>
      <c r="L27" s="538"/>
      <c r="M27" s="538"/>
      <c r="N27" s="538"/>
      <c r="O27" s="538"/>
      <c r="P27" s="538"/>
      <c r="Q27" s="538"/>
      <c r="R27" s="583" t="s">
        <v>654</v>
      </c>
      <c r="S27" s="583"/>
      <c r="T27" s="583"/>
      <c r="U27" s="583"/>
      <c r="V27" s="583"/>
      <c r="W27" s="583"/>
      <c r="X27" s="583"/>
      <c r="Y27" s="583"/>
      <c r="Z27" s="583"/>
      <c r="AA27" s="583"/>
      <c r="AB27" s="583"/>
      <c r="AC27" s="583"/>
      <c r="AD27" s="583"/>
      <c r="AE27" s="583"/>
      <c r="AF27" s="583"/>
      <c r="AG27" s="583"/>
      <c r="AH27" s="560" t="s">
        <v>339</v>
      </c>
      <c r="AI27" s="561"/>
      <c r="AJ27" s="561"/>
      <c r="AK27" s="561"/>
      <c r="AL27" s="561"/>
      <c r="AM27" s="561"/>
      <c r="AN27" s="561"/>
      <c r="AO27" s="561"/>
      <c r="AP27" s="561"/>
      <c r="AQ27" s="561"/>
      <c r="AR27" s="561"/>
      <c r="AS27" s="562"/>
      <c r="AT27" s="560"/>
      <c r="AU27" s="561"/>
      <c r="AV27" s="561"/>
      <c r="AW27" s="562"/>
      <c r="AX27" s="3"/>
      <c r="AY27" s="3"/>
      <c r="BI27" s="2"/>
    </row>
    <row r="28" spans="1:51" ht="14.25" customHeight="1">
      <c r="A28" s="3"/>
      <c r="B28" s="593"/>
      <c r="C28" s="593"/>
      <c r="D28" s="593"/>
      <c r="E28" s="593"/>
      <c r="F28" s="593"/>
      <c r="G28" s="593"/>
      <c r="H28" s="593"/>
      <c r="I28" s="594"/>
      <c r="J28" s="590"/>
      <c r="K28" s="538"/>
      <c r="L28" s="538"/>
      <c r="M28" s="538"/>
      <c r="N28" s="538"/>
      <c r="O28" s="538"/>
      <c r="P28" s="538"/>
      <c r="Q28" s="538"/>
      <c r="R28" s="583"/>
      <c r="S28" s="583"/>
      <c r="T28" s="583"/>
      <c r="U28" s="583"/>
      <c r="V28" s="583"/>
      <c r="W28" s="583"/>
      <c r="X28" s="583"/>
      <c r="Y28" s="583"/>
      <c r="Z28" s="583"/>
      <c r="AA28" s="583"/>
      <c r="AB28" s="583"/>
      <c r="AC28" s="583"/>
      <c r="AD28" s="583"/>
      <c r="AE28" s="583"/>
      <c r="AF28" s="583"/>
      <c r="AG28" s="583"/>
      <c r="AH28" s="563"/>
      <c r="AI28" s="564"/>
      <c r="AJ28" s="564"/>
      <c r="AK28" s="564"/>
      <c r="AL28" s="564"/>
      <c r="AM28" s="564"/>
      <c r="AN28" s="564"/>
      <c r="AO28" s="564"/>
      <c r="AP28" s="564"/>
      <c r="AQ28" s="564"/>
      <c r="AR28" s="564"/>
      <c r="AS28" s="565"/>
      <c r="AT28" s="563"/>
      <c r="AU28" s="564"/>
      <c r="AV28" s="564"/>
      <c r="AW28" s="565"/>
      <c r="AX28" s="3"/>
      <c r="AY28" s="3"/>
    </row>
    <row r="29" spans="1:51" ht="14.25" customHeight="1">
      <c r="A29" s="3"/>
      <c r="B29" s="593"/>
      <c r="C29" s="593"/>
      <c r="D29" s="593"/>
      <c r="E29" s="593"/>
      <c r="F29" s="593"/>
      <c r="G29" s="593"/>
      <c r="H29" s="593"/>
      <c r="I29" s="594"/>
      <c r="J29" s="590"/>
      <c r="K29" s="538"/>
      <c r="L29" s="538"/>
      <c r="M29" s="538"/>
      <c r="N29" s="538"/>
      <c r="O29" s="538"/>
      <c r="P29" s="538"/>
      <c r="Q29" s="538"/>
      <c r="R29" s="583"/>
      <c r="S29" s="583"/>
      <c r="T29" s="583"/>
      <c r="U29" s="583"/>
      <c r="V29" s="583"/>
      <c r="W29" s="583"/>
      <c r="X29" s="583"/>
      <c r="Y29" s="583"/>
      <c r="Z29" s="583"/>
      <c r="AA29" s="583"/>
      <c r="AB29" s="583"/>
      <c r="AC29" s="583"/>
      <c r="AD29" s="583"/>
      <c r="AE29" s="583"/>
      <c r="AF29" s="583"/>
      <c r="AG29" s="583"/>
      <c r="AH29" s="566"/>
      <c r="AI29" s="567"/>
      <c r="AJ29" s="567"/>
      <c r="AK29" s="567"/>
      <c r="AL29" s="567"/>
      <c r="AM29" s="567"/>
      <c r="AN29" s="567"/>
      <c r="AO29" s="567"/>
      <c r="AP29" s="567"/>
      <c r="AQ29" s="567"/>
      <c r="AR29" s="567"/>
      <c r="AS29" s="568"/>
      <c r="AT29" s="566"/>
      <c r="AU29" s="567"/>
      <c r="AV29" s="567"/>
      <c r="AW29" s="568"/>
      <c r="AX29" s="3"/>
      <c r="AY29" s="3"/>
    </row>
    <row r="30" spans="1:51" ht="13.5" customHeight="1">
      <c r="A30" s="3"/>
      <c r="B30" s="593"/>
      <c r="C30" s="593"/>
      <c r="D30" s="593"/>
      <c r="E30" s="593"/>
      <c r="F30" s="593"/>
      <c r="G30" s="593"/>
      <c r="H30" s="593"/>
      <c r="I30" s="593"/>
      <c r="J30" s="591" t="s">
        <v>285</v>
      </c>
      <c r="K30" s="591"/>
      <c r="L30" s="591"/>
      <c r="M30" s="591"/>
      <c r="N30" s="591"/>
      <c r="O30" s="591"/>
      <c r="P30" s="591"/>
      <c r="Q30" s="591"/>
      <c r="R30" s="583"/>
      <c r="S30" s="583"/>
      <c r="T30" s="583"/>
      <c r="U30" s="583"/>
      <c r="V30" s="583"/>
      <c r="W30" s="583"/>
      <c r="X30" s="583"/>
      <c r="Y30" s="583"/>
      <c r="Z30" s="583"/>
      <c r="AA30" s="583"/>
      <c r="AB30" s="583"/>
      <c r="AC30" s="583"/>
      <c r="AD30" s="583"/>
      <c r="AE30" s="583"/>
      <c r="AF30" s="583"/>
      <c r="AG30" s="583"/>
      <c r="AH30" s="560" t="s">
        <v>340</v>
      </c>
      <c r="AI30" s="561"/>
      <c r="AJ30" s="561"/>
      <c r="AK30" s="561"/>
      <c r="AL30" s="561"/>
      <c r="AM30" s="561"/>
      <c r="AN30" s="561"/>
      <c r="AO30" s="561"/>
      <c r="AP30" s="561"/>
      <c r="AQ30" s="561"/>
      <c r="AR30" s="561"/>
      <c r="AS30" s="562"/>
      <c r="AT30" s="560"/>
      <c r="AU30" s="561"/>
      <c r="AV30" s="561"/>
      <c r="AW30" s="562"/>
      <c r="AX30" s="3"/>
      <c r="AY30" s="3"/>
    </row>
    <row r="31" spans="1:51" ht="13.5">
      <c r="A31" s="3"/>
      <c r="B31" s="593"/>
      <c r="C31" s="593"/>
      <c r="D31" s="593"/>
      <c r="E31" s="593"/>
      <c r="F31" s="593"/>
      <c r="G31" s="593"/>
      <c r="H31" s="593"/>
      <c r="I31" s="593"/>
      <c r="J31" s="591"/>
      <c r="K31" s="591"/>
      <c r="L31" s="591"/>
      <c r="M31" s="591"/>
      <c r="N31" s="591"/>
      <c r="O31" s="591"/>
      <c r="P31" s="591"/>
      <c r="Q31" s="591"/>
      <c r="R31" s="583"/>
      <c r="S31" s="583"/>
      <c r="T31" s="583"/>
      <c r="U31" s="583"/>
      <c r="V31" s="583"/>
      <c r="W31" s="583"/>
      <c r="X31" s="583"/>
      <c r="Y31" s="583"/>
      <c r="Z31" s="583"/>
      <c r="AA31" s="583"/>
      <c r="AB31" s="583"/>
      <c r="AC31" s="583"/>
      <c r="AD31" s="583"/>
      <c r="AE31" s="583"/>
      <c r="AF31" s="583"/>
      <c r="AG31" s="583"/>
      <c r="AH31" s="563"/>
      <c r="AI31" s="564"/>
      <c r="AJ31" s="564"/>
      <c r="AK31" s="564"/>
      <c r="AL31" s="564"/>
      <c r="AM31" s="564"/>
      <c r="AN31" s="564"/>
      <c r="AO31" s="564"/>
      <c r="AP31" s="564"/>
      <c r="AQ31" s="564"/>
      <c r="AR31" s="564"/>
      <c r="AS31" s="565"/>
      <c r="AT31" s="563"/>
      <c r="AU31" s="564"/>
      <c r="AV31" s="564"/>
      <c r="AW31" s="565"/>
      <c r="AX31" s="3"/>
      <c r="AY31" s="3"/>
    </row>
    <row r="32" spans="1:51" ht="13.5">
      <c r="A32" s="3"/>
      <c r="B32" s="593"/>
      <c r="C32" s="593"/>
      <c r="D32" s="593"/>
      <c r="E32" s="593"/>
      <c r="F32" s="593"/>
      <c r="G32" s="593"/>
      <c r="H32" s="593"/>
      <c r="I32" s="593"/>
      <c r="J32" s="591"/>
      <c r="K32" s="591"/>
      <c r="L32" s="591"/>
      <c r="M32" s="591"/>
      <c r="N32" s="591"/>
      <c r="O32" s="591"/>
      <c r="P32" s="591"/>
      <c r="Q32" s="591"/>
      <c r="R32" s="583"/>
      <c r="S32" s="583"/>
      <c r="T32" s="583"/>
      <c r="U32" s="583"/>
      <c r="V32" s="583"/>
      <c r="W32" s="583"/>
      <c r="X32" s="583"/>
      <c r="Y32" s="583"/>
      <c r="Z32" s="583"/>
      <c r="AA32" s="583"/>
      <c r="AB32" s="583"/>
      <c r="AC32" s="583"/>
      <c r="AD32" s="583"/>
      <c r="AE32" s="583"/>
      <c r="AF32" s="583"/>
      <c r="AG32" s="583"/>
      <c r="AH32" s="566"/>
      <c r="AI32" s="567"/>
      <c r="AJ32" s="567"/>
      <c r="AK32" s="567"/>
      <c r="AL32" s="567"/>
      <c r="AM32" s="567"/>
      <c r="AN32" s="567"/>
      <c r="AO32" s="567"/>
      <c r="AP32" s="567"/>
      <c r="AQ32" s="567"/>
      <c r="AR32" s="567"/>
      <c r="AS32" s="568"/>
      <c r="AT32" s="566"/>
      <c r="AU32" s="567"/>
      <c r="AV32" s="567"/>
      <c r="AW32" s="568"/>
      <c r="AX32" s="3"/>
      <c r="AY32" s="3"/>
    </row>
    <row r="33" spans="1:51" ht="13.5" customHeight="1">
      <c r="A33" s="3"/>
      <c r="B33" s="593"/>
      <c r="C33" s="593"/>
      <c r="D33" s="593"/>
      <c r="E33" s="593"/>
      <c r="F33" s="593"/>
      <c r="G33" s="593"/>
      <c r="H33" s="593"/>
      <c r="I33" s="593"/>
      <c r="J33" s="591" t="s">
        <v>282</v>
      </c>
      <c r="K33" s="591"/>
      <c r="L33" s="591"/>
      <c r="M33" s="591"/>
      <c r="N33" s="591"/>
      <c r="O33" s="591"/>
      <c r="P33" s="591"/>
      <c r="Q33" s="591"/>
      <c r="R33" s="583"/>
      <c r="S33" s="583"/>
      <c r="T33" s="583"/>
      <c r="U33" s="583"/>
      <c r="V33" s="583"/>
      <c r="W33" s="583"/>
      <c r="X33" s="583"/>
      <c r="Y33" s="583"/>
      <c r="Z33" s="583"/>
      <c r="AA33" s="583"/>
      <c r="AB33" s="583"/>
      <c r="AC33" s="583"/>
      <c r="AD33" s="583"/>
      <c r="AE33" s="583"/>
      <c r="AF33" s="583"/>
      <c r="AG33" s="583"/>
      <c r="AH33" s="560" t="s">
        <v>341</v>
      </c>
      <c r="AI33" s="561"/>
      <c r="AJ33" s="561"/>
      <c r="AK33" s="561"/>
      <c r="AL33" s="561"/>
      <c r="AM33" s="561"/>
      <c r="AN33" s="561"/>
      <c r="AO33" s="561"/>
      <c r="AP33" s="561"/>
      <c r="AQ33" s="561"/>
      <c r="AR33" s="561"/>
      <c r="AS33" s="562"/>
      <c r="AT33" s="560"/>
      <c r="AU33" s="561"/>
      <c r="AV33" s="561"/>
      <c r="AW33" s="562"/>
      <c r="AX33" s="3"/>
      <c r="AY33" s="3"/>
    </row>
    <row r="34" spans="1:51" ht="13.5">
      <c r="A34" s="3"/>
      <c r="B34" s="593"/>
      <c r="C34" s="593"/>
      <c r="D34" s="593"/>
      <c r="E34" s="593"/>
      <c r="F34" s="593"/>
      <c r="G34" s="593"/>
      <c r="H34" s="593"/>
      <c r="I34" s="593"/>
      <c r="J34" s="591"/>
      <c r="K34" s="591"/>
      <c r="L34" s="591"/>
      <c r="M34" s="591"/>
      <c r="N34" s="591"/>
      <c r="O34" s="591"/>
      <c r="P34" s="591"/>
      <c r="Q34" s="591"/>
      <c r="R34" s="583"/>
      <c r="S34" s="583"/>
      <c r="T34" s="583"/>
      <c r="U34" s="583"/>
      <c r="V34" s="583"/>
      <c r="W34" s="583"/>
      <c r="X34" s="583"/>
      <c r="Y34" s="583"/>
      <c r="Z34" s="583"/>
      <c r="AA34" s="583"/>
      <c r="AB34" s="583"/>
      <c r="AC34" s="583"/>
      <c r="AD34" s="583"/>
      <c r="AE34" s="583"/>
      <c r="AF34" s="583"/>
      <c r="AG34" s="583"/>
      <c r="AH34" s="563"/>
      <c r="AI34" s="564"/>
      <c r="AJ34" s="564"/>
      <c r="AK34" s="564"/>
      <c r="AL34" s="564"/>
      <c r="AM34" s="564"/>
      <c r="AN34" s="564"/>
      <c r="AO34" s="564"/>
      <c r="AP34" s="564"/>
      <c r="AQ34" s="564"/>
      <c r="AR34" s="564"/>
      <c r="AS34" s="565"/>
      <c r="AT34" s="563"/>
      <c r="AU34" s="564"/>
      <c r="AV34" s="564"/>
      <c r="AW34" s="565"/>
      <c r="AX34" s="3"/>
      <c r="AY34" s="3"/>
    </row>
    <row r="35" spans="1:51" ht="13.5">
      <c r="A35" s="3"/>
      <c r="B35" s="593"/>
      <c r="C35" s="593"/>
      <c r="D35" s="593"/>
      <c r="E35" s="593"/>
      <c r="F35" s="593"/>
      <c r="G35" s="593"/>
      <c r="H35" s="593"/>
      <c r="I35" s="593"/>
      <c r="J35" s="591"/>
      <c r="K35" s="591"/>
      <c r="L35" s="591"/>
      <c r="M35" s="591"/>
      <c r="N35" s="591"/>
      <c r="O35" s="591"/>
      <c r="P35" s="591"/>
      <c r="Q35" s="591"/>
      <c r="R35" s="583"/>
      <c r="S35" s="583"/>
      <c r="T35" s="583"/>
      <c r="U35" s="583"/>
      <c r="V35" s="583"/>
      <c r="W35" s="583"/>
      <c r="X35" s="583"/>
      <c r="Y35" s="583"/>
      <c r="Z35" s="583"/>
      <c r="AA35" s="583"/>
      <c r="AB35" s="583"/>
      <c r="AC35" s="583"/>
      <c r="AD35" s="583"/>
      <c r="AE35" s="583"/>
      <c r="AF35" s="583"/>
      <c r="AG35" s="583"/>
      <c r="AH35" s="566"/>
      <c r="AI35" s="567"/>
      <c r="AJ35" s="567"/>
      <c r="AK35" s="567"/>
      <c r="AL35" s="567"/>
      <c r="AM35" s="567"/>
      <c r="AN35" s="567"/>
      <c r="AO35" s="567"/>
      <c r="AP35" s="567"/>
      <c r="AQ35" s="567"/>
      <c r="AR35" s="567"/>
      <c r="AS35" s="568"/>
      <c r="AT35" s="566"/>
      <c r="AU35" s="567"/>
      <c r="AV35" s="567"/>
      <c r="AW35" s="568"/>
      <c r="AX35" s="3"/>
      <c r="AY35" s="3"/>
    </row>
    <row r="36" spans="1:58" ht="13.5" customHeight="1">
      <c r="A36" s="3"/>
      <c r="B36" s="593"/>
      <c r="C36" s="593"/>
      <c r="D36" s="593"/>
      <c r="E36" s="593"/>
      <c r="F36" s="593"/>
      <c r="G36" s="593"/>
      <c r="H36" s="593"/>
      <c r="I36" s="593"/>
      <c r="J36" s="591" t="s">
        <v>283</v>
      </c>
      <c r="K36" s="591"/>
      <c r="L36" s="591"/>
      <c r="M36" s="591"/>
      <c r="N36" s="591"/>
      <c r="O36" s="591"/>
      <c r="P36" s="591"/>
      <c r="Q36" s="591"/>
      <c r="R36" s="583"/>
      <c r="S36" s="583"/>
      <c r="T36" s="583"/>
      <c r="U36" s="583"/>
      <c r="V36" s="583"/>
      <c r="W36" s="583"/>
      <c r="X36" s="583"/>
      <c r="Y36" s="583"/>
      <c r="Z36" s="583"/>
      <c r="AA36" s="583"/>
      <c r="AB36" s="583"/>
      <c r="AC36" s="583"/>
      <c r="AD36" s="583"/>
      <c r="AE36" s="583"/>
      <c r="AF36" s="583"/>
      <c r="AG36" s="583"/>
      <c r="AH36" s="560" t="s">
        <v>342</v>
      </c>
      <c r="AI36" s="561"/>
      <c r="AJ36" s="561"/>
      <c r="AK36" s="561"/>
      <c r="AL36" s="561"/>
      <c r="AM36" s="561"/>
      <c r="AN36" s="561"/>
      <c r="AO36" s="561"/>
      <c r="AP36" s="561"/>
      <c r="AQ36" s="561"/>
      <c r="AR36" s="561"/>
      <c r="AS36" s="562"/>
      <c r="AT36" s="560"/>
      <c r="AU36" s="561"/>
      <c r="AV36" s="561"/>
      <c r="AW36" s="562"/>
      <c r="AX36" s="3"/>
      <c r="AY36" s="3"/>
      <c r="BF36" s="2"/>
    </row>
    <row r="37" spans="1:51" ht="13.5">
      <c r="A37" s="3"/>
      <c r="B37" s="593"/>
      <c r="C37" s="593"/>
      <c r="D37" s="593"/>
      <c r="E37" s="593"/>
      <c r="F37" s="593"/>
      <c r="G37" s="593"/>
      <c r="H37" s="593"/>
      <c r="I37" s="593"/>
      <c r="J37" s="591"/>
      <c r="K37" s="591"/>
      <c r="L37" s="591"/>
      <c r="M37" s="591"/>
      <c r="N37" s="591"/>
      <c r="O37" s="591"/>
      <c r="P37" s="591"/>
      <c r="Q37" s="591"/>
      <c r="R37" s="583"/>
      <c r="S37" s="583"/>
      <c r="T37" s="583"/>
      <c r="U37" s="583"/>
      <c r="V37" s="583"/>
      <c r="W37" s="583"/>
      <c r="X37" s="583"/>
      <c r="Y37" s="583"/>
      <c r="Z37" s="583"/>
      <c r="AA37" s="583"/>
      <c r="AB37" s="583"/>
      <c r="AC37" s="583"/>
      <c r="AD37" s="583"/>
      <c r="AE37" s="583"/>
      <c r="AF37" s="583"/>
      <c r="AG37" s="583"/>
      <c r="AH37" s="563"/>
      <c r="AI37" s="564"/>
      <c r="AJ37" s="564"/>
      <c r="AK37" s="564"/>
      <c r="AL37" s="564"/>
      <c r="AM37" s="564"/>
      <c r="AN37" s="564"/>
      <c r="AO37" s="564"/>
      <c r="AP37" s="564"/>
      <c r="AQ37" s="564"/>
      <c r="AR37" s="564"/>
      <c r="AS37" s="565"/>
      <c r="AT37" s="563"/>
      <c r="AU37" s="564"/>
      <c r="AV37" s="564"/>
      <c r="AW37" s="565"/>
      <c r="AX37" s="3"/>
      <c r="AY37" s="3"/>
    </row>
    <row r="38" spans="1:51" ht="13.5">
      <c r="A38" s="3"/>
      <c r="B38" s="593"/>
      <c r="C38" s="593"/>
      <c r="D38" s="593"/>
      <c r="E38" s="593"/>
      <c r="F38" s="593"/>
      <c r="G38" s="593"/>
      <c r="H38" s="593"/>
      <c r="I38" s="593"/>
      <c r="J38" s="591"/>
      <c r="K38" s="591"/>
      <c r="L38" s="591"/>
      <c r="M38" s="591"/>
      <c r="N38" s="591"/>
      <c r="O38" s="591"/>
      <c r="P38" s="591"/>
      <c r="Q38" s="591"/>
      <c r="R38" s="583"/>
      <c r="S38" s="583"/>
      <c r="T38" s="583"/>
      <c r="U38" s="583"/>
      <c r="V38" s="583"/>
      <c r="W38" s="583"/>
      <c r="X38" s="583"/>
      <c r="Y38" s="583"/>
      <c r="Z38" s="583"/>
      <c r="AA38" s="583"/>
      <c r="AB38" s="583"/>
      <c r="AC38" s="583"/>
      <c r="AD38" s="583"/>
      <c r="AE38" s="583"/>
      <c r="AF38" s="583"/>
      <c r="AG38" s="583"/>
      <c r="AH38" s="566"/>
      <c r="AI38" s="567"/>
      <c r="AJ38" s="567"/>
      <c r="AK38" s="567"/>
      <c r="AL38" s="567"/>
      <c r="AM38" s="567"/>
      <c r="AN38" s="567"/>
      <c r="AO38" s="567"/>
      <c r="AP38" s="567"/>
      <c r="AQ38" s="567"/>
      <c r="AR38" s="567"/>
      <c r="AS38" s="568"/>
      <c r="AT38" s="566"/>
      <c r="AU38" s="567"/>
      <c r="AV38" s="567"/>
      <c r="AW38" s="568"/>
      <c r="AX38" s="3"/>
      <c r="AY38" s="3"/>
    </row>
    <row r="39" spans="1:51" ht="14.25" customHeight="1">
      <c r="A39" s="3"/>
      <c r="B39" s="593"/>
      <c r="C39" s="593"/>
      <c r="D39" s="593"/>
      <c r="E39" s="593"/>
      <c r="F39" s="593"/>
      <c r="G39" s="593"/>
      <c r="H39" s="593"/>
      <c r="I39" s="593"/>
      <c r="J39" s="591" t="s">
        <v>284</v>
      </c>
      <c r="K39" s="592"/>
      <c r="L39" s="592"/>
      <c r="M39" s="592"/>
      <c r="N39" s="592"/>
      <c r="O39" s="592"/>
      <c r="P39" s="592"/>
      <c r="Q39" s="592"/>
      <c r="R39" s="583"/>
      <c r="S39" s="583"/>
      <c r="T39" s="583"/>
      <c r="U39" s="583"/>
      <c r="V39" s="583"/>
      <c r="W39" s="583"/>
      <c r="X39" s="583"/>
      <c r="Y39" s="583"/>
      <c r="Z39" s="583"/>
      <c r="AA39" s="583"/>
      <c r="AB39" s="583"/>
      <c r="AC39" s="583"/>
      <c r="AD39" s="583"/>
      <c r="AE39" s="583"/>
      <c r="AF39" s="583"/>
      <c r="AG39" s="583"/>
      <c r="AH39" s="560" t="s">
        <v>343</v>
      </c>
      <c r="AI39" s="561"/>
      <c r="AJ39" s="561"/>
      <c r="AK39" s="561"/>
      <c r="AL39" s="561"/>
      <c r="AM39" s="561"/>
      <c r="AN39" s="561"/>
      <c r="AO39" s="561"/>
      <c r="AP39" s="561"/>
      <c r="AQ39" s="561"/>
      <c r="AR39" s="561"/>
      <c r="AS39" s="562"/>
      <c r="AT39" s="560"/>
      <c r="AU39" s="561"/>
      <c r="AV39" s="561"/>
      <c r="AW39" s="562"/>
      <c r="AX39" s="3"/>
      <c r="AY39" s="3"/>
    </row>
    <row r="40" spans="1:51" ht="14.25" customHeight="1">
      <c r="A40" s="3"/>
      <c r="B40" s="593"/>
      <c r="C40" s="593"/>
      <c r="D40" s="593"/>
      <c r="E40" s="593"/>
      <c r="F40" s="593"/>
      <c r="G40" s="593"/>
      <c r="H40" s="593"/>
      <c r="I40" s="593"/>
      <c r="J40" s="592"/>
      <c r="K40" s="592"/>
      <c r="L40" s="592"/>
      <c r="M40" s="592"/>
      <c r="N40" s="592"/>
      <c r="O40" s="592"/>
      <c r="P40" s="592"/>
      <c r="Q40" s="592"/>
      <c r="R40" s="583"/>
      <c r="S40" s="583"/>
      <c r="T40" s="583"/>
      <c r="U40" s="583"/>
      <c r="V40" s="583"/>
      <c r="W40" s="583"/>
      <c r="X40" s="583"/>
      <c r="Y40" s="583"/>
      <c r="Z40" s="583"/>
      <c r="AA40" s="583"/>
      <c r="AB40" s="583"/>
      <c r="AC40" s="583"/>
      <c r="AD40" s="583"/>
      <c r="AE40" s="583"/>
      <c r="AF40" s="583"/>
      <c r="AG40" s="583"/>
      <c r="AH40" s="563"/>
      <c r="AI40" s="564"/>
      <c r="AJ40" s="564"/>
      <c r="AK40" s="564"/>
      <c r="AL40" s="564"/>
      <c r="AM40" s="564"/>
      <c r="AN40" s="564"/>
      <c r="AO40" s="564"/>
      <c r="AP40" s="564"/>
      <c r="AQ40" s="564"/>
      <c r="AR40" s="564"/>
      <c r="AS40" s="565"/>
      <c r="AT40" s="563"/>
      <c r="AU40" s="564"/>
      <c r="AV40" s="564"/>
      <c r="AW40" s="565"/>
      <c r="AX40" s="3"/>
      <c r="AY40" s="3"/>
    </row>
    <row r="41" spans="1:51" ht="14.25" customHeight="1">
      <c r="A41" s="3"/>
      <c r="B41" s="593"/>
      <c r="C41" s="593"/>
      <c r="D41" s="593"/>
      <c r="E41" s="593"/>
      <c r="F41" s="593"/>
      <c r="G41" s="593"/>
      <c r="H41" s="593"/>
      <c r="I41" s="593"/>
      <c r="J41" s="592"/>
      <c r="K41" s="592"/>
      <c r="L41" s="592"/>
      <c r="M41" s="592"/>
      <c r="N41" s="592"/>
      <c r="O41" s="592"/>
      <c r="P41" s="592"/>
      <c r="Q41" s="592"/>
      <c r="R41" s="583"/>
      <c r="S41" s="583"/>
      <c r="T41" s="583"/>
      <c r="U41" s="583"/>
      <c r="V41" s="583"/>
      <c r="W41" s="583"/>
      <c r="X41" s="583"/>
      <c r="Y41" s="583"/>
      <c r="Z41" s="583"/>
      <c r="AA41" s="583"/>
      <c r="AB41" s="583"/>
      <c r="AC41" s="583"/>
      <c r="AD41" s="583"/>
      <c r="AE41" s="583"/>
      <c r="AF41" s="583"/>
      <c r="AG41" s="583"/>
      <c r="AH41" s="566"/>
      <c r="AI41" s="567"/>
      <c r="AJ41" s="567"/>
      <c r="AK41" s="567"/>
      <c r="AL41" s="567"/>
      <c r="AM41" s="567"/>
      <c r="AN41" s="567"/>
      <c r="AO41" s="567"/>
      <c r="AP41" s="567"/>
      <c r="AQ41" s="567"/>
      <c r="AR41" s="567"/>
      <c r="AS41" s="568"/>
      <c r="AT41" s="566"/>
      <c r="AU41" s="567"/>
      <c r="AV41" s="567"/>
      <c r="AW41" s="568"/>
      <c r="AX41" s="3"/>
      <c r="AY41" s="3"/>
    </row>
    <row r="42" spans="1:51" ht="13.5">
      <c r="A42" s="3"/>
      <c r="B42" s="569" t="s">
        <v>277</v>
      </c>
      <c r="C42" s="569"/>
      <c r="D42" s="569"/>
      <c r="E42" s="569"/>
      <c r="F42" s="569"/>
      <c r="G42" s="569"/>
      <c r="H42" s="569"/>
      <c r="I42" s="570"/>
      <c r="J42" s="590"/>
      <c r="K42" s="538"/>
      <c r="L42" s="538"/>
      <c r="M42" s="538"/>
      <c r="N42" s="538"/>
      <c r="O42" s="538"/>
      <c r="P42" s="538"/>
      <c r="Q42" s="538"/>
      <c r="R42" s="583" t="s">
        <v>299</v>
      </c>
      <c r="S42" s="583"/>
      <c r="T42" s="583"/>
      <c r="U42" s="583"/>
      <c r="V42" s="583"/>
      <c r="W42" s="583"/>
      <c r="X42" s="583"/>
      <c r="Y42" s="583"/>
      <c r="Z42" s="583"/>
      <c r="AA42" s="583"/>
      <c r="AB42" s="583"/>
      <c r="AC42" s="583"/>
      <c r="AD42" s="583"/>
      <c r="AE42" s="583"/>
      <c r="AF42" s="583"/>
      <c r="AG42" s="583"/>
      <c r="AH42" s="560" t="s">
        <v>344</v>
      </c>
      <c r="AI42" s="561"/>
      <c r="AJ42" s="561"/>
      <c r="AK42" s="561"/>
      <c r="AL42" s="561"/>
      <c r="AM42" s="561"/>
      <c r="AN42" s="561"/>
      <c r="AO42" s="561"/>
      <c r="AP42" s="561"/>
      <c r="AQ42" s="561"/>
      <c r="AR42" s="561"/>
      <c r="AS42" s="562"/>
      <c r="AT42" s="560"/>
      <c r="AU42" s="561"/>
      <c r="AV42" s="561"/>
      <c r="AW42" s="562"/>
      <c r="AX42" s="3"/>
      <c r="AY42" s="3"/>
    </row>
    <row r="43" spans="1:51" ht="13.5">
      <c r="A43" s="3"/>
      <c r="B43" s="569"/>
      <c r="C43" s="569"/>
      <c r="D43" s="569"/>
      <c r="E43" s="569"/>
      <c r="F43" s="569"/>
      <c r="G43" s="569"/>
      <c r="H43" s="569"/>
      <c r="I43" s="570"/>
      <c r="J43" s="590"/>
      <c r="K43" s="538"/>
      <c r="L43" s="538"/>
      <c r="M43" s="538"/>
      <c r="N43" s="538"/>
      <c r="O43" s="538"/>
      <c r="P43" s="538"/>
      <c r="Q43" s="538"/>
      <c r="R43" s="583"/>
      <c r="S43" s="583"/>
      <c r="T43" s="583"/>
      <c r="U43" s="583"/>
      <c r="V43" s="583"/>
      <c r="W43" s="583"/>
      <c r="X43" s="583"/>
      <c r="Y43" s="583"/>
      <c r="Z43" s="583"/>
      <c r="AA43" s="583"/>
      <c r="AB43" s="583"/>
      <c r="AC43" s="583"/>
      <c r="AD43" s="583"/>
      <c r="AE43" s="583"/>
      <c r="AF43" s="583"/>
      <c r="AG43" s="583"/>
      <c r="AH43" s="563"/>
      <c r="AI43" s="564"/>
      <c r="AJ43" s="564"/>
      <c r="AK43" s="564"/>
      <c r="AL43" s="564"/>
      <c r="AM43" s="564"/>
      <c r="AN43" s="564"/>
      <c r="AO43" s="564"/>
      <c r="AP43" s="564"/>
      <c r="AQ43" s="564"/>
      <c r="AR43" s="564"/>
      <c r="AS43" s="565"/>
      <c r="AT43" s="563"/>
      <c r="AU43" s="564"/>
      <c r="AV43" s="564"/>
      <c r="AW43" s="565"/>
      <c r="AX43" s="3"/>
      <c r="AY43" s="3"/>
    </row>
    <row r="44" spans="1:51" ht="13.5">
      <c r="A44" s="3"/>
      <c r="B44" s="569"/>
      <c r="C44" s="569"/>
      <c r="D44" s="569"/>
      <c r="E44" s="569"/>
      <c r="F44" s="569"/>
      <c r="G44" s="569"/>
      <c r="H44" s="569"/>
      <c r="I44" s="570"/>
      <c r="J44" s="590"/>
      <c r="K44" s="538"/>
      <c r="L44" s="538"/>
      <c r="M44" s="538"/>
      <c r="N44" s="538"/>
      <c r="O44" s="538"/>
      <c r="P44" s="538"/>
      <c r="Q44" s="538"/>
      <c r="R44" s="583"/>
      <c r="S44" s="583"/>
      <c r="T44" s="583"/>
      <c r="U44" s="583"/>
      <c r="V44" s="583"/>
      <c r="W44" s="583"/>
      <c r="X44" s="583"/>
      <c r="Y44" s="583"/>
      <c r="Z44" s="583"/>
      <c r="AA44" s="583"/>
      <c r="AB44" s="583"/>
      <c r="AC44" s="583"/>
      <c r="AD44" s="583"/>
      <c r="AE44" s="583"/>
      <c r="AF44" s="583"/>
      <c r="AG44" s="583"/>
      <c r="AH44" s="566"/>
      <c r="AI44" s="567"/>
      <c r="AJ44" s="567"/>
      <c r="AK44" s="567"/>
      <c r="AL44" s="567"/>
      <c r="AM44" s="567"/>
      <c r="AN44" s="567"/>
      <c r="AO44" s="567"/>
      <c r="AP44" s="567"/>
      <c r="AQ44" s="567"/>
      <c r="AR44" s="567"/>
      <c r="AS44" s="568"/>
      <c r="AT44" s="566"/>
      <c r="AU44" s="567"/>
      <c r="AV44" s="567"/>
      <c r="AW44" s="568"/>
      <c r="AX44" s="3"/>
      <c r="AY44" s="3"/>
    </row>
    <row r="45" spans="1:51" ht="13.5">
      <c r="A45" s="3"/>
      <c r="B45" s="569"/>
      <c r="C45" s="569"/>
      <c r="D45" s="569"/>
      <c r="E45" s="569"/>
      <c r="F45" s="569"/>
      <c r="G45" s="569"/>
      <c r="H45" s="569"/>
      <c r="I45" s="569"/>
      <c r="J45" s="559" t="s">
        <v>286</v>
      </c>
      <c r="K45" s="559"/>
      <c r="L45" s="559"/>
      <c r="M45" s="559"/>
      <c r="N45" s="559"/>
      <c r="O45" s="559"/>
      <c r="P45" s="559"/>
      <c r="Q45" s="559"/>
      <c r="R45" s="583"/>
      <c r="S45" s="583"/>
      <c r="T45" s="583"/>
      <c r="U45" s="583"/>
      <c r="V45" s="583"/>
      <c r="W45" s="583"/>
      <c r="X45" s="583"/>
      <c r="Y45" s="583"/>
      <c r="Z45" s="583"/>
      <c r="AA45" s="583"/>
      <c r="AB45" s="583"/>
      <c r="AC45" s="583"/>
      <c r="AD45" s="583"/>
      <c r="AE45" s="583"/>
      <c r="AF45" s="583"/>
      <c r="AG45" s="583"/>
      <c r="AH45" s="560" t="s">
        <v>345</v>
      </c>
      <c r="AI45" s="561"/>
      <c r="AJ45" s="561"/>
      <c r="AK45" s="561"/>
      <c r="AL45" s="561"/>
      <c r="AM45" s="561"/>
      <c r="AN45" s="561"/>
      <c r="AO45" s="561"/>
      <c r="AP45" s="561"/>
      <c r="AQ45" s="561"/>
      <c r="AR45" s="561"/>
      <c r="AS45" s="562"/>
      <c r="AT45" s="560"/>
      <c r="AU45" s="561"/>
      <c r="AV45" s="561"/>
      <c r="AW45" s="562"/>
      <c r="AX45" s="3"/>
      <c r="AY45" s="3"/>
    </row>
    <row r="46" spans="1:51" ht="13.5">
      <c r="A46" s="3"/>
      <c r="B46" s="569"/>
      <c r="C46" s="569"/>
      <c r="D46" s="569"/>
      <c r="E46" s="569"/>
      <c r="F46" s="569"/>
      <c r="G46" s="569"/>
      <c r="H46" s="569"/>
      <c r="I46" s="569"/>
      <c r="J46" s="559"/>
      <c r="K46" s="559"/>
      <c r="L46" s="559"/>
      <c r="M46" s="559"/>
      <c r="N46" s="559"/>
      <c r="O46" s="559"/>
      <c r="P46" s="559"/>
      <c r="Q46" s="559"/>
      <c r="R46" s="583"/>
      <c r="S46" s="583"/>
      <c r="T46" s="583"/>
      <c r="U46" s="583"/>
      <c r="V46" s="583"/>
      <c r="W46" s="583"/>
      <c r="X46" s="583"/>
      <c r="Y46" s="583"/>
      <c r="Z46" s="583"/>
      <c r="AA46" s="583"/>
      <c r="AB46" s="583"/>
      <c r="AC46" s="583"/>
      <c r="AD46" s="583"/>
      <c r="AE46" s="583"/>
      <c r="AF46" s="583"/>
      <c r="AG46" s="583"/>
      <c r="AH46" s="563"/>
      <c r="AI46" s="564"/>
      <c r="AJ46" s="564"/>
      <c r="AK46" s="564"/>
      <c r="AL46" s="564"/>
      <c r="AM46" s="564"/>
      <c r="AN46" s="564"/>
      <c r="AO46" s="564"/>
      <c r="AP46" s="564"/>
      <c r="AQ46" s="564"/>
      <c r="AR46" s="564"/>
      <c r="AS46" s="565"/>
      <c r="AT46" s="563"/>
      <c r="AU46" s="564"/>
      <c r="AV46" s="564"/>
      <c r="AW46" s="565"/>
      <c r="AX46" s="3"/>
      <c r="AY46" s="3"/>
    </row>
    <row r="47" spans="1:51" ht="13.5">
      <c r="A47" s="3"/>
      <c r="B47" s="569"/>
      <c r="C47" s="569"/>
      <c r="D47" s="569"/>
      <c r="E47" s="569"/>
      <c r="F47" s="569"/>
      <c r="G47" s="569"/>
      <c r="H47" s="569"/>
      <c r="I47" s="569"/>
      <c r="J47" s="559"/>
      <c r="K47" s="559"/>
      <c r="L47" s="559"/>
      <c r="M47" s="559"/>
      <c r="N47" s="559"/>
      <c r="O47" s="559"/>
      <c r="P47" s="559"/>
      <c r="Q47" s="559"/>
      <c r="R47" s="583"/>
      <c r="S47" s="583"/>
      <c r="T47" s="583"/>
      <c r="U47" s="583"/>
      <c r="V47" s="583"/>
      <c r="W47" s="583"/>
      <c r="X47" s="583"/>
      <c r="Y47" s="583"/>
      <c r="Z47" s="583"/>
      <c r="AA47" s="583"/>
      <c r="AB47" s="583"/>
      <c r="AC47" s="583"/>
      <c r="AD47" s="583"/>
      <c r="AE47" s="583"/>
      <c r="AF47" s="583"/>
      <c r="AG47" s="583"/>
      <c r="AH47" s="566"/>
      <c r="AI47" s="567"/>
      <c r="AJ47" s="567"/>
      <c r="AK47" s="567"/>
      <c r="AL47" s="567"/>
      <c r="AM47" s="567"/>
      <c r="AN47" s="567"/>
      <c r="AO47" s="567"/>
      <c r="AP47" s="567"/>
      <c r="AQ47" s="567"/>
      <c r="AR47" s="567"/>
      <c r="AS47" s="568"/>
      <c r="AT47" s="566"/>
      <c r="AU47" s="567"/>
      <c r="AV47" s="567"/>
      <c r="AW47" s="568"/>
      <c r="AX47" s="3"/>
      <c r="AY47" s="3"/>
    </row>
    <row r="48" spans="1:51" s="83" customFormat="1" ht="13.5">
      <c r="A48" s="82"/>
      <c r="B48" s="584" t="s">
        <v>277</v>
      </c>
      <c r="C48" s="584"/>
      <c r="D48" s="584"/>
      <c r="E48" s="584"/>
      <c r="F48" s="584"/>
      <c r="G48" s="584"/>
      <c r="H48" s="584"/>
      <c r="I48" s="585"/>
      <c r="J48" s="586"/>
      <c r="K48" s="587"/>
      <c r="L48" s="587"/>
      <c r="M48" s="587"/>
      <c r="N48" s="587"/>
      <c r="O48" s="587"/>
      <c r="P48" s="587"/>
      <c r="Q48" s="587"/>
      <c r="R48" s="588" t="s">
        <v>296</v>
      </c>
      <c r="S48" s="588"/>
      <c r="T48" s="588"/>
      <c r="U48" s="588"/>
      <c r="V48" s="588"/>
      <c r="W48" s="588"/>
      <c r="X48" s="588"/>
      <c r="Y48" s="588"/>
      <c r="Z48" s="588"/>
      <c r="AA48" s="588"/>
      <c r="AB48" s="588"/>
      <c r="AC48" s="588"/>
      <c r="AD48" s="588"/>
      <c r="AE48" s="588"/>
      <c r="AF48" s="588"/>
      <c r="AG48" s="588"/>
      <c r="AH48" s="580" t="s">
        <v>346</v>
      </c>
      <c r="AI48" s="581"/>
      <c r="AJ48" s="581"/>
      <c r="AK48" s="581"/>
      <c r="AL48" s="581"/>
      <c r="AM48" s="581"/>
      <c r="AN48" s="581"/>
      <c r="AO48" s="581"/>
      <c r="AP48" s="581"/>
      <c r="AQ48" s="581"/>
      <c r="AR48" s="581"/>
      <c r="AS48" s="582"/>
      <c r="AT48" s="580"/>
      <c r="AU48" s="581"/>
      <c r="AV48" s="581"/>
      <c r="AW48" s="582"/>
      <c r="AX48" s="82"/>
      <c r="AY48" s="82"/>
    </row>
    <row r="49" spans="1:51" s="83" customFormat="1" ht="13.5">
      <c r="A49" s="82"/>
      <c r="B49" s="584"/>
      <c r="C49" s="584"/>
      <c r="D49" s="584"/>
      <c r="E49" s="584"/>
      <c r="F49" s="584"/>
      <c r="G49" s="584"/>
      <c r="H49" s="584"/>
      <c r="I49" s="585"/>
      <c r="J49" s="586"/>
      <c r="K49" s="587"/>
      <c r="L49" s="587"/>
      <c r="M49" s="587"/>
      <c r="N49" s="587"/>
      <c r="O49" s="587"/>
      <c r="P49" s="587"/>
      <c r="Q49" s="587"/>
      <c r="R49" s="588"/>
      <c r="S49" s="588"/>
      <c r="T49" s="588"/>
      <c r="U49" s="588"/>
      <c r="V49" s="588"/>
      <c r="W49" s="588"/>
      <c r="X49" s="588"/>
      <c r="Y49" s="588"/>
      <c r="Z49" s="588"/>
      <c r="AA49" s="588"/>
      <c r="AB49" s="588"/>
      <c r="AC49" s="588"/>
      <c r="AD49" s="588"/>
      <c r="AE49" s="588"/>
      <c r="AF49" s="588"/>
      <c r="AG49" s="588"/>
      <c r="AH49" s="522"/>
      <c r="AI49" s="523"/>
      <c r="AJ49" s="523"/>
      <c r="AK49" s="523"/>
      <c r="AL49" s="523"/>
      <c r="AM49" s="523"/>
      <c r="AN49" s="523"/>
      <c r="AO49" s="523"/>
      <c r="AP49" s="523"/>
      <c r="AQ49" s="523"/>
      <c r="AR49" s="523"/>
      <c r="AS49" s="524"/>
      <c r="AT49" s="522"/>
      <c r="AU49" s="523"/>
      <c r="AV49" s="523"/>
      <c r="AW49" s="524"/>
      <c r="AX49" s="82"/>
      <c r="AY49" s="82"/>
    </row>
    <row r="50" spans="1:51" s="83" customFormat="1" ht="13.5">
      <c r="A50" s="82"/>
      <c r="B50" s="584"/>
      <c r="C50" s="584"/>
      <c r="D50" s="584"/>
      <c r="E50" s="584"/>
      <c r="F50" s="584"/>
      <c r="G50" s="584"/>
      <c r="H50" s="584"/>
      <c r="I50" s="585"/>
      <c r="J50" s="586"/>
      <c r="K50" s="587"/>
      <c r="L50" s="587"/>
      <c r="M50" s="587"/>
      <c r="N50" s="587"/>
      <c r="O50" s="587"/>
      <c r="P50" s="587"/>
      <c r="Q50" s="587"/>
      <c r="R50" s="588"/>
      <c r="S50" s="588"/>
      <c r="T50" s="588"/>
      <c r="U50" s="588"/>
      <c r="V50" s="588"/>
      <c r="W50" s="588"/>
      <c r="X50" s="588"/>
      <c r="Y50" s="588"/>
      <c r="Z50" s="588"/>
      <c r="AA50" s="588"/>
      <c r="AB50" s="588"/>
      <c r="AC50" s="588"/>
      <c r="AD50" s="588"/>
      <c r="AE50" s="588"/>
      <c r="AF50" s="588"/>
      <c r="AG50" s="588"/>
      <c r="AH50" s="525"/>
      <c r="AI50" s="526"/>
      <c r="AJ50" s="526"/>
      <c r="AK50" s="526"/>
      <c r="AL50" s="526"/>
      <c r="AM50" s="526"/>
      <c r="AN50" s="526"/>
      <c r="AO50" s="526"/>
      <c r="AP50" s="526"/>
      <c r="AQ50" s="526"/>
      <c r="AR50" s="526"/>
      <c r="AS50" s="527"/>
      <c r="AT50" s="525"/>
      <c r="AU50" s="526"/>
      <c r="AV50" s="526"/>
      <c r="AW50" s="527"/>
      <c r="AX50" s="82"/>
      <c r="AY50" s="82"/>
    </row>
    <row r="51" spans="1:51" s="83" customFormat="1" ht="13.5">
      <c r="A51" s="82"/>
      <c r="B51" s="584"/>
      <c r="C51" s="584"/>
      <c r="D51" s="584"/>
      <c r="E51" s="584"/>
      <c r="F51" s="584"/>
      <c r="G51" s="584"/>
      <c r="H51" s="584"/>
      <c r="I51" s="584"/>
      <c r="J51" s="589" t="s">
        <v>295</v>
      </c>
      <c r="K51" s="589"/>
      <c r="L51" s="589"/>
      <c r="M51" s="589"/>
      <c r="N51" s="589"/>
      <c r="O51" s="589"/>
      <c r="P51" s="589"/>
      <c r="Q51" s="589"/>
      <c r="R51" s="588"/>
      <c r="S51" s="588"/>
      <c r="T51" s="588"/>
      <c r="U51" s="588"/>
      <c r="V51" s="588"/>
      <c r="W51" s="588"/>
      <c r="X51" s="588"/>
      <c r="Y51" s="588"/>
      <c r="Z51" s="588"/>
      <c r="AA51" s="588"/>
      <c r="AB51" s="588"/>
      <c r="AC51" s="588"/>
      <c r="AD51" s="588"/>
      <c r="AE51" s="588"/>
      <c r="AF51" s="588"/>
      <c r="AG51" s="588"/>
      <c r="AH51" s="580" t="s">
        <v>345</v>
      </c>
      <c r="AI51" s="581"/>
      <c r="AJ51" s="581"/>
      <c r="AK51" s="581"/>
      <c r="AL51" s="581"/>
      <c r="AM51" s="581"/>
      <c r="AN51" s="581"/>
      <c r="AO51" s="581"/>
      <c r="AP51" s="581"/>
      <c r="AQ51" s="581"/>
      <c r="AR51" s="581"/>
      <c r="AS51" s="582"/>
      <c r="AT51" s="580"/>
      <c r="AU51" s="581"/>
      <c r="AV51" s="581"/>
      <c r="AW51" s="582"/>
      <c r="AX51" s="82"/>
      <c r="AY51" s="82"/>
    </row>
    <row r="52" spans="1:51" s="83" customFormat="1" ht="13.5">
      <c r="A52" s="82"/>
      <c r="B52" s="584"/>
      <c r="C52" s="584"/>
      <c r="D52" s="584"/>
      <c r="E52" s="584"/>
      <c r="F52" s="584"/>
      <c r="G52" s="584"/>
      <c r="H52" s="584"/>
      <c r="I52" s="584"/>
      <c r="J52" s="589"/>
      <c r="K52" s="589"/>
      <c r="L52" s="589"/>
      <c r="M52" s="589"/>
      <c r="N52" s="589"/>
      <c r="O52" s="589"/>
      <c r="P52" s="589"/>
      <c r="Q52" s="589"/>
      <c r="R52" s="588"/>
      <c r="S52" s="588"/>
      <c r="T52" s="588"/>
      <c r="U52" s="588"/>
      <c r="V52" s="588"/>
      <c r="W52" s="588"/>
      <c r="X52" s="588"/>
      <c r="Y52" s="588"/>
      <c r="Z52" s="588"/>
      <c r="AA52" s="588"/>
      <c r="AB52" s="588"/>
      <c r="AC52" s="588"/>
      <c r="AD52" s="588"/>
      <c r="AE52" s="588"/>
      <c r="AF52" s="588"/>
      <c r="AG52" s="588"/>
      <c r="AH52" s="522"/>
      <c r="AI52" s="523"/>
      <c r="AJ52" s="523"/>
      <c r="AK52" s="523"/>
      <c r="AL52" s="523"/>
      <c r="AM52" s="523"/>
      <c r="AN52" s="523"/>
      <c r="AO52" s="523"/>
      <c r="AP52" s="523"/>
      <c r="AQ52" s="523"/>
      <c r="AR52" s="523"/>
      <c r="AS52" s="524"/>
      <c r="AT52" s="522"/>
      <c r="AU52" s="523"/>
      <c r="AV52" s="523"/>
      <c r="AW52" s="524"/>
      <c r="AX52" s="82"/>
      <c r="AY52" s="82"/>
    </row>
    <row r="53" spans="1:51" s="83" customFormat="1" ht="13.5">
      <c r="A53" s="82"/>
      <c r="B53" s="584"/>
      <c r="C53" s="584"/>
      <c r="D53" s="584"/>
      <c r="E53" s="584"/>
      <c r="F53" s="584"/>
      <c r="G53" s="584"/>
      <c r="H53" s="584"/>
      <c r="I53" s="584"/>
      <c r="J53" s="589"/>
      <c r="K53" s="589"/>
      <c r="L53" s="589"/>
      <c r="M53" s="589"/>
      <c r="N53" s="589"/>
      <c r="O53" s="589"/>
      <c r="P53" s="589"/>
      <c r="Q53" s="589"/>
      <c r="R53" s="588"/>
      <c r="S53" s="588"/>
      <c r="T53" s="588"/>
      <c r="U53" s="588"/>
      <c r="V53" s="588"/>
      <c r="W53" s="588"/>
      <c r="X53" s="588"/>
      <c r="Y53" s="588"/>
      <c r="Z53" s="588"/>
      <c r="AA53" s="588"/>
      <c r="AB53" s="588"/>
      <c r="AC53" s="588"/>
      <c r="AD53" s="588"/>
      <c r="AE53" s="588"/>
      <c r="AF53" s="588"/>
      <c r="AG53" s="588"/>
      <c r="AH53" s="525"/>
      <c r="AI53" s="526"/>
      <c r="AJ53" s="526"/>
      <c r="AK53" s="526"/>
      <c r="AL53" s="526"/>
      <c r="AM53" s="526"/>
      <c r="AN53" s="526"/>
      <c r="AO53" s="526"/>
      <c r="AP53" s="526"/>
      <c r="AQ53" s="526"/>
      <c r="AR53" s="526"/>
      <c r="AS53" s="527"/>
      <c r="AT53" s="525"/>
      <c r="AU53" s="526"/>
      <c r="AV53" s="526"/>
      <c r="AW53" s="527"/>
      <c r="AX53" s="82"/>
      <c r="AY53" s="82"/>
    </row>
    <row r="54" spans="1:51" s="83" customFormat="1" ht="13.5">
      <c r="A54" s="82"/>
      <c r="B54" s="528" t="s">
        <v>737</v>
      </c>
      <c r="C54" s="528"/>
      <c r="D54" s="528"/>
      <c r="E54" s="528"/>
      <c r="F54" s="528"/>
      <c r="G54" s="528"/>
      <c r="H54" s="528"/>
      <c r="I54" s="528"/>
      <c r="J54" s="528"/>
      <c r="K54" s="528"/>
      <c r="L54" s="528"/>
      <c r="M54" s="528"/>
      <c r="N54" s="528"/>
      <c r="O54" s="528"/>
      <c r="P54" s="528"/>
      <c r="Q54" s="528"/>
      <c r="R54" s="519" t="s">
        <v>736</v>
      </c>
      <c r="S54" s="519"/>
      <c r="T54" s="519"/>
      <c r="U54" s="519"/>
      <c r="V54" s="519"/>
      <c r="W54" s="519"/>
      <c r="X54" s="519"/>
      <c r="Y54" s="519"/>
      <c r="Z54" s="519"/>
      <c r="AA54" s="519"/>
      <c r="AB54" s="519"/>
      <c r="AC54" s="519"/>
      <c r="AD54" s="519"/>
      <c r="AE54" s="519"/>
      <c r="AF54" s="519"/>
      <c r="AG54" s="519"/>
      <c r="AH54" s="519" t="s">
        <v>734</v>
      </c>
      <c r="AI54" s="519"/>
      <c r="AJ54" s="519"/>
      <c r="AK54" s="519"/>
      <c r="AL54" s="519"/>
      <c r="AM54" s="519"/>
      <c r="AN54" s="519"/>
      <c r="AO54" s="519"/>
      <c r="AP54" s="519"/>
      <c r="AQ54" s="519"/>
      <c r="AR54" s="519"/>
      <c r="AS54" s="519"/>
      <c r="AT54" s="519"/>
      <c r="AU54" s="519"/>
      <c r="AV54" s="519"/>
      <c r="AW54" s="519"/>
      <c r="AX54" s="82"/>
      <c r="AY54" s="82"/>
    </row>
    <row r="55" spans="1:51" s="83" customFormat="1" ht="13.5">
      <c r="A55" s="82"/>
      <c r="B55" s="529"/>
      <c r="C55" s="529"/>
      <c r="D55" s="529"/>
      <c r="E55" s="529"/>
      <c r="F55" s="529"/>
      <c r="G55" s="529"/>
      <c r="H55" s="529"/>
      <c r="I55" s="529"/>
      <c r="J55" s="529"/>
      <c r="K55" s="529"/>
      <c r="L55" s="529"/>
      <c r="M55" s="529"/>
      <c r="N55" s="529"/>
      <c r="O55" s="529"/>
      <c r="P55" s="529"/>
      <c r="Q55" s="529"/>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2"/>
      <c r="AY55" s="82"/>
    </row>
    <row r="56" spans="1:51" s="83" customFormat="1" ht="13.5">
      <c r="A56" s="82"/>
      <c r="B56" s="530"/>
      <c r="C56" s="530"/>
      <c r="D56" s="530"/>
      <c r="E56" s="530"/>
      <c r="F56" s="530"/>
      <c r="G56" s="530"/>
      <c r="H56" s="530"/>
      <c r="I56" s="530"/>
      <c r="J56" s="530"/>
      <c r="K56" s="530"/>
      <c r="L56" s="530"/>
      <c r="M56" s="530"/>
      <c r="N56" s="530"/>
      <c r="O56" s="530"/>
      <c r="P56" s="530"/>
      <c r="Q56" s="530"/>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2"/>
      <c r="AY56" s="82"/>
    </row>
    <row r="57" spans="1:51" s="83" customFormat="1" ht="13.5" customHeight="1">
      <c r="A57" s="82"/>
      <c r="B57" s="531" t="s">
        <v>738</v>
      </c>
      <c r="C57" s="532"/>
      <c r="D57" s="532"/>
      <c r="E57" s="532"/>
      <c r="F57" s="532"/>
      <c r="G57" s="532"/>
      <c r="H57" s="532"/>
      <c r="I57" s="532"/>
      <c r="J57" s="532"/>
      <c r="K57" s="532"/>
      <c r="L57" s="532"/>
      <c r="M57" s="532"/>
      <c r="N57" s="532"/>
      <c r="O57" s="532"/>
      <c r="P57" s="532"/>
      <c r="Q57" s="533"/>
      <c r="R57" s="519" t="s">
        <v>736</v>
      </c>
      <c r="S57" s="519"/>
      <c r="T57" s="519"/>
      <c r="U57" s="519"/>
      <c r="V57" s="519"/>
      <c r="W57" s="519"/>
      <c r="X57" s="519"/>
      <c r="Y57" s="519"/>
      <c r="Z57" s="519"/>
      <c r="AA57" s="519"/>
      <c r="AB57" s="519"/>
      <c r="AC57" s="519"/>
      <c r="AD57" s="519"/>
      <c r="AE57" s="519"/>
      <c r="AF57" s="519"/>
      <c r="AG57" s="519"/>
      <c r="AH57" s="522" t="s">
        <v>735</v>
      </c>
      <c r="AI57" s="523"/>
      <c r="AJ57" s="523"/>
      <c r="AK57" s="523"/>
      <c r="AL57" s="523"/>
      <c r="AM57" s="523"/>
      <c r="AN57" s="523"/>
      <c r="AO57" s="523"/>
      <c r="AP57" s="523"/>
      <c r="AQ57" s="523"/>
      <c r="AR57" s="523"/>
      <c r="AS57" s="524"/>
      <c r="AT57" s="522"/>
      <c r="AU57" s="523"/>
      <c r="AV57" s="523"/>
      <c r="AW57" s="524"/>
      <c r="AX57" s="82"/>
      <c r="AY57" s="82"/>
    </row>
    <row r="58" spans="1:51" s="83" customFormat="1" ht="13.5">
      <c r="A58" s="82"/>
      <c r="B58" s="531"/>
      <c r="C58" s="532"/>
      <c r="D58" s="532"/>
      <c r="E58" s="532"/>
      <c r="F58" s="532"/>
      <c r="G58" s="532"/>
      <c r="H58" s="532"/>
      <c r="I58" s="532"/>
      <c r="J58" s="532"/>
      <c r="K58" s="532"/>
      <c r="L58" s="532"/>
      <c r="M58" s="532"/>
      <c r="N58" s="532"/>
      <c r="O58" s="532"/>
      <c r="P58" s="532"/>
      <c r="Q58" s="533"/>
      <c r="R58" s="520"/>
      <c r="S58" s="520"/>
      <c r="T58" s="520"/>
      <c r="U58" s="520"/>
      <c r="V58" s="520"/>
      <c r="W58" s="520"/>
      <c r="X58" s="520"/>
      <c r="Y58" s="520"/>
      <c r="Z58" s="520"/>
      <c r="AA58" s="520"/>
      <c r="AB58" s="520"/>
      <c r="AC58" s="520"/>
      <c r="AD58" s="520"/>
      <c r="AE58" s="520"/>
      <c r="AF58" s="520"/>
      <c r="AG58" s="520"/>
      <c r="AH58" s="522"/>
      <c r="AI58" s="523"/>
      <c r="AJ58" s="523"/>
      <c r="AK58" s="523"/>
      <c r="AL58" s="523"/>
      <c r="AM58" s="523"/>
      <c r="AN58" s="523"/>
      <c r="AO58" s="523"/>
      <c r="AP58" s="523"/>
      <c r="AQ58" s="523"/>
      <c r="AR58" s="523"/>
      <c r="AS58" s="524"/>
      <c r="AT58" s="522"/>
      <c r="AU58" s="523"/>
      <c r="AV58" s="523"/>
      <c r="AW58" s="524"/>
      <c r="AX58" s="82"/>
      <c r="AY58" s="82"/>
    </row>
    <row r="59" spans="1:104" s="83" customFormat="1" ht="13.5">
      <c r="A59" s="82"/>
      <c r="B59" s="534"/>
      <c r="C59" s="535"/>
      <c r="D59" s="535"/>
      <c r="E59" s="535"/>
      <c r="F59" s="535"/>
      <c r="G59" s="535"/>
      <c r="H59" s="535"/>
      <c r="I59" s="535"/>
      <c r="J59" s="535"/>
      <c r="K59" s="535"/>
      <c r="L59" s="535"/>
      <c r="M59" s="535"/>
      <c r="N59" s="535"/>
      <c r="O59" s="535"/>
      <c r="P59" s="535"/>
      <c r="Q59" s="536"/>
      <c r="R59" s="521"/>
      <c r="S59" s="521"/>
      <c r="T59" s="521"/>
      <c r="U59" s="521"/>
      <c r="V59" s="521"/>
      <c r="W59" s="521"/>
      <c r="X59" s="521"/>
      <c r="Y59" s="521"/>
      <c r="Z59" s="521"/>
      <c r="AA59" s="521"/>
      <c r="AB59" s="521"/>
      <c r="AC59" s="521"/>
      <c r="AD59" s="521"/>
      <c r="AE59" s="521"/>
      <c r="AF59" s="521"/>
      <c r="AG59" s="521"/>
      <c r="AH59" s="525"/>
      <c r="AI59" s="526"/>
      <c r="AJ59" s="526"/>
      <c r="AK59" s="526"/>
      <c r="AL59" s="526"/>
      <c r="AM59" s="526"/>
      <c r="AN59" s="526"/>
      <c r="AO59" s="526"/>
      <c r="AP59" s="526"/>
      <c r="AQ59" s="526"/>
      <c r="AR59" s="526"/>
      <c r="AS59" s="527"/>
      <c r="AT59" s="525"/>
      <c r="AU59" s="526"/>
      <c r="AV59" s="526"/>
      <c r="AW59" s="527"/>
      <c r="AX59" s="82"/>
      <c r="AY59" s="82"/>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row>
    <row r="60" spans="1:104" s="83" customFormat="1" ht="13.5">
      <c r="A60" s="82"/>
      <c r="B60" s="595" t="s">
        <v>975</v>
      </c>
      <c r="C60" s="596"/>
      <c r="D60" s="596"/>
      <c r="E60" s="596"/>
      <c r="F60" s="596"/>
      <c r="G60" s="596"/>
      <c r="H60" s="596"/>
      <c r="I60" s="596"/>
      <c r="J60" s="596"/>
      <c r="K60" s="596"/>
      <c r="L60" s="596"/>
      <c r="M60" s="596"/>
      <c r="N60" s="596"/>
      <c r="O60" s="596"/>
      <c r="P60" s="596"/>
      <c r="Q60" s="597"/>
      <c r="R60" s="580" t="s">
        <v>654</v>
      </c>
      <c r="S60" s="581"/>
      <c r="T60" s="581"/>
      <c r="U60" s="581"/>
      <c r="V60" s="581"/>
      <c r="W60" s="581"/>
      <c r="X60" s="581"/>
      <c r="Y60" s="581"/>
      <c r="Z60" s="581"/>
      <c r="AA60" s="581"/>
      <c r="AB60" s="581"/>
      <c r="AC60" s="581"/>
      <c r="AD60" s="581"/>
      <c r="AE60" s="581"/>
      <c r="AF60" s="581"/>
      <c r="AG60" s="582"/>
      <c r="AH60" s="580" t="s">
        <v>927</v>
      </c>
      <c r="AI60" s="581"/>
      <c r="AJ60" s="581"/>
      <c r="AK60" s="581"/>
      <c r="AL60" s="581"/>
      <c r="AM60" s="581"/>
      <c r="AN60" s="581"/>
      <c r="AO60" s="581"/>
      <c r="AP60" s="581"/>
      <c r="AQ60" s="581"/>
      <c r="AR60" s="581"/>
      <c r="AS60" s="582"/>
      <c r="AT60" s="580"/>
      <c r="AU60" s="581"/>
      <c r="AV60" s="581"/>
      <c r="AW60" s="582"/>
      <c r="AX60" s="82"/>
      <c r="AY60" s="82"/>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row>
    <row r="61" spans="1:104" s="83" customFormat="1" ht="13.5">
      <c r="A61" s="82"/>
      <c r="B61" s="531"/>
      <c r="C61" s="532"/>
      <c r="D61" s="532"/>
      <c r="E61" s="532"/>
      <c r="F61" s="532"/>
      <c r="G61" s="532"/>
      <c r="H61" s="532"/>
      <c r="I61" s="532"/>
      <c r="J61" s="532"/>
      <c r="K61" s="532"/>
      <c r="L61" s="532"/>
      <c r="M61" s="532"/>
      <c r="N61" s="532"/>
      <c r="O61" s="532"/>
      <c r="P61" s="532"/>
      <c r="Q61" s="533"/>
      <c r="R61" s="522"/>
      <c r="S61" s="523"/>
      <c r="T61" s="523"/>
      <c r="U61" s="523"/>
      <c r="V61" s="523"/>
      <c r="W61" s="523"/>
      <c r="X61" s="523"/>
      <c r="Y61" s="523"/>
      <c r="Z61" s="523"/>
      <c r="AA61" s="523"/>
      <c r="AB61" s="523"/>
      <c r="AC61" s="523"/>
      <c r="AD61" s="523"/>
      <c r="AE61" s="523"/>
      <c r="AF61" s="523"/>
      <c r="AG61" s="524"/>
      <c r="AH61" s="522"/>
      <c r="AI61" s="523"/>
      <c r="AJ61" s="523"/>
      <c r="AK61" s="523"/>
      <c r="AL61" s="523"/>
      <c r="AM61" s="523"/>
      <c r="AN61" s="523"/>
      <c r="AO61" s="523"/>
      <c r="AP61" s="523"/>
      <c r="AQ61" s="523"/>
      <c r="AR61" s="523"/>
      <c r="AS61" s="524"/>
      <c r="AT61" s="522"/>
      <c r="AU61" s="523"/>
      <c r="AV61" s="523"/>
      <c r="AW61" s="524"/>
      <c r="AX61" s="82"/>
      <c r="AY61" s="82"/>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c r="CO61" s="327"/>
      <c r="CP61" s="327"/>
      <c r="CQ61" s="327"/>
      <c r="CR61" s="327"/>
      <c r="CS61" s="327"/>
      <c r="CT61" s="327"/>
      <c r="CU61" s="327"/>
      <c r="CV61" s="327"/>
      <c r="CW61" s="327"/>
      <c r="CX61" s="327"/>
      <c r="CY61" s="327"/>
      <c r="CZ61" s="327"/>
    </row>
    <row r="62" spans="1:104" s="83" customFormat="1" ht="13.5">
      <c r="A62" s="82"/>
      <c r="B62" s="534"/>
      <c r="C62" s="535"/>
      <c r="D62" s="535"/>
      <c r="E62" s="535"/>
      <c r="F62" s="535"/>
      <c r="G62" s="535"/>
      <c r="H62" s="535"/>
      <c r="I62" s="535"/>
      <c r="J62" s="535"/>
      <c r="K62" s="535"/>
      <c r="L62" s="535"/>
      <c r="M62" s="535"/>
      <c r="N62" s="535"/>
      <c r="O62" s="535"/>
      <c r="P62" s="535"/>
      <c r="Q62" s="536"/>
      <c r="R62" s="525"/>
      <c r="S62" s="526"/>
      <c r="T62" s="526"/>
      <c r="U62" s="526"/>
      <c r="V62" s="526"/>
      <c r="W62" s="526"/>
      <c r="X62" s="526"/>
      <c r="Y62" s="526"/>
      <c r="Z62" s="526"/>
      <c r="AA62" s="526"/>
      <c r="AB62" s="526"/>
      <c r="AC62" s="526"/>
      <c r="AD62" s="526"/>
      <c r="AE62" s="526"/>
      <c r="AF62" s="526"/>
      <c r="AG62" s="527"/>
      <c r="AH62" s="525"/>
      <c r="AI62" s="526"/>
      <c r="AJ62" s="526"/>
      <c r="AK62" s="526"/>
      <c r="AL62" s="526"/>
      <c r="AM62" s="526"/>
      <c r="AN62" s="526"/>
      <c r="AO62" s="526"/>
      <c r="AP62" s="526"/>
      <c r="AQ62" s="526"/>
      <c r="AR62" s="526"/>
      <c r="AS62" s="527"/>
      <c r="AT62" s="525"/>
      <c r="AU62" s="526"/>
      <c r="AV62" s="526"/>
      <c r="AW62" s="527"/>
      <c r="AX62" s="82"/>
      <c r="AY62" s="82"/>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row>
    <row r="63" spans="1:104" ht="13.5">
      <c r="A63" s="3"/>
      <c r="B63" s="598" t="s">
        <v>578</v>
      </c>
      <c r="C63" s="587"/>
      <c r="D63" s="587"/>
      <c r="E63" s="587"/>
      <c r="F63" s="587"/>
      <c r="G63" s="587"/>
      <c r="H63" s="587"/>
      <c r="I63" s="587"/>
      <c r="J63" s="587"/>
      <c r="K63" s="587"/>
      <c r="L63" s="587"/>
      <c r="M63" s="587"/>
      <c r="N63" s="587"/>
      <c r="O63" s="587"/>
      <c r="P63" s="587"/>
      <c r="Q63" s="587"/>
      <c r="R63" s="588" t="s">
        <v>654</v>
      </c>
      <c r="S63" s="588"/>
      <c r="T63" s="588"/>
      <c r="U63" s="588"/>
      <c r="V63" s="588"/>
      <c r="W63" s="588"/>
      <c r="X63" s="588"/>
      <c r="Y63" s="588"/>
      <c r="Z63" s="588"/>
      <c r="AA63" s="588"/>
      <c r="AB63" s="588"/>
      <c r="AC63" s="588"/>
      <c r="AD63" s="588"/>
      <c r="AE63" s="588"/>
      <c r="AF63" s="588"/>
      <c r="AG63" s="588"/>
      <c r="AH63" s="580" t="s">
        <v>976</v>
      </c>
      <c r="AI63" s="581"/>
      <c r="AJ63" s="581"/>
      <c r="AK63" s="581"/>
      <c r="AL63" s="581"/>
      <c r="AM63" s="581"/>
      <c r="AN63" s="581"/>
      <c r="AO63" s="581"/>
      <c r="AP63" s="581"/>
      <c r="AQ63" s="581"/>
      <c r="AR63" s="581"/>
      <c r="AS63" s="582"/>
      <c r="AT63" s="580"/>
      <c r="AU63" s="581"/>
      <c r="AV63" s="581"/>
      <c r="AW63" s="582"/>
      <c r="AX63" s="3"/>
      <c r="AY63" s="3"/>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row>
    <row r="64" spans="1:104" ht="13.5">
      <c r="A64" s="3"/>
      <c r="B64" s="587"/>
      <c r="C64" s="587"/>
      <c r="D64" s="587"/>
      <c r="E64" s="587"/>
      <c r="F64" s="587"/>
      <c r="G64" s="587"/>
      <c r="H64" s="587"/>
      <c r="I64" s="587"/>
      <c r="J64" s="587"/>
      <c r="K64" s="587"/>
      <c r="L64" s="587"/>
      <c r="M64" s="587"/>
      <c r="N64" s="587"/>
      <c r="O64" s="587"/>
      <c r="P64" s="587"/>
      <c r="Q64" s="587"/>
      <c r="R64" s="588"/>
      <c r="S64" s="588"/>
      <c r="T64" s="588"/>
      <c r="U64" s="588"/>
      <c r="V64" s="588"/>
      <c r="W64" s="588"/>
      <c r="X64" s="588"/>
      <c r="Y64" s="588"/>
      <c r="Z64" s="588"/>
      <c r="AA64" s="588"/>
      <c r="AB64" s="588"/>
      <c r="AC64" s="588"/>
      <c r="AD64" s="588"/>
      <c r="AE64" s="588"/>
      <c r="AF64" s="588"/>
      <c r="AG64" s="588"/>
      <c r="AH64" s="522"/>
      <c r="AI64" s="523"/>
      <c r="AJ64" s="523"/>
      <c r="AK64" s="523"/>
      <c r="AL64" s="523"/>
      <c r="AM64" s="523"/>
      <c r="AN64" s="523"/>
      <c r="AO64" s="523"/>
      <c r="AP64" s="523"/>
      <c r="AQ64" s="523"/>
      <c r="AR64" s="523"/>
      <c r="AS64" s="524"/>
      <c r="AT64" s="522"/>
      <c r="AU64" s="523"/>
      <c r="AV64" s="523"/>
      <c r="AW64" s="524"/>
      <c r="AX64" s="3"/>
      <c r="AY64" s="3"/>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row>
    <row r="65" spans="1:104" ht="13.5">
      <c r="A65" s="3"/>
      <c r="B65" s="587"/>
      <c r="C65" s="587"/>
      <c r="D65" s="587"/>
      <c r="E65" s="587"/>
      <c r="F65" s="587"/>
      <c r="G65" s="587"/>
      <c r="H65" s="587"/>
      <c r="I65" s="587"/>
      <c r="J65" s="587"/>
      <c r="K65" s="587"/>
      <c r="L65" s="587"/>
      <c r="M65" s="587"/>
      <c r="N65" s="587"/>
      <c r="O65" s="587"/>
      <c r="P65" s="587"/>
      <c r="Q65" s="587"/>
      <c r="R65" s="588"/>
      <c r="S65" s="588"/>
      <c r="T65" s="588"/>
      <c r="U65" s="588"/>
      <c r="V65" s="588"/>
      <c r="W65" s="588"/>
      <c r="X65" s="588"/>
      <c r="Y65" s="588"/>
      <c r="Z65" s="588"/>
      <c r="AA65" s="588"/>
      <c r="AB65" s="588"/>
      <c r="AC65" s="588"/>
      <c r="AD65" s="588"/>
      <c r="AE65" s="588"/>
      <c r="AF65" s="588"/>
      <c r="AG65" s="588"/>
      <c r="AH65" s="525"/>
      <c r="AI65" s="526"/>
      <c r="AJ65" s="526"/>
      <c r="AK65" s="526"/>
      <c r="AL65" s="526"/>
      <c r="AM65" s="526"/>
      <c r="AN65" s="526"/>
      <c r="AO65" s="526"/>
      <c r="AP65" s="526"/>
      <c r="AQ65" s="526"/>
      <c r="AR65" s="526"/>
      <c r="AS65" s="527"/>
      <c r="AT65" s="525"/>
      <c r="AU65" s="526"/>
      <c r="AV65" s="526"/>
      <c r="AW65" s="527"/>
      <c r="AX65" s="3"/>
      <c r="AY65" s="3"/>
      <c r="BI65" s="328"/>
      <c r="BJ65" s="328"/>
      <c r="BK65" s="328"/>
      <c r="BL65" s="328"/>
      <c r="BM65" s="328"/>
      <c r="BN65" s="328"/>
      <c r="BO65" s="328"/>
      <c r="BP65" s="328"/>
      <c r="BQ65" s="328"/>
      <c r="BR65" s="328"/>
      <c r="BS65" s="328"/>
      <c r="BT65" s="328"/>
      <c r="BU65" s="328"/>
      <c r="BV65" s="328"/>
      <c r="BW65" s="328"/>
      <c r="BX65" s="328"/>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row>
    <row r="66" spans="1:104"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BI66" s="328"/>
      <c r="BJ66" s="328"/>
      <c r="BK66" s="328"/>
      <c r="BL66" s="328"/>
      <c r="BM66" s="328"/>
      <c r="BN66" s="328"/>
      <c r="BO66" s="328"/>
      <c r="BP66" s="328"/>
      <c r="BQ66" s="328"/>
      <c r="BR66" s="328"/>
      <c r="BS66" s="328"/>
      <c r="BT66" s="328"/>
      <c r="BU66" s="328"/>
      <c r="BV66" s="328"/>
      <c r="BW66" s="328"/>
      <c r="BX66" s="328"/>
      <c r="BY66" s="327"/>
      <c r="BZ66" s="327"/>
      <c r="CA66" s="327"/>
      <c r="CB66" s="327"/>
      <c r="CC66" s="327"/>
      <c r="CD66" s="327"/>
      <c r="CE66" s="327"/>
      <c r="CF66" s="327"/>
      <c r="CG66" s="327"/>
      <c r="CH66" s="327"/>
      <c r="CI66" s="327"/>
      <c r="CJ66" s="327"/>
      <c r="CK66" s="327"/>
      <c r="CL66" s="327"/>
      <c r="CM66" s="327"/>
      <c r="CN66" s="327"/>
      <c r="CO66" s="327"/>
      <c r="CP66" s="327"/>
      <c r="CQ66" s="327"/>
      <c r="CR66" s="327"/>
      <c r="CS66" s="327"/>
      <c r="CT66" s="327"/>
      <c r="CU66" s="327"/>
      <c r="CV66" s="327"/>
      <c r="CW66" s="327"/>
      <c r="CX66" s="327"/>
      <c r="CY66" s="327"/>
      <c r="CZ66" s="327"/>
    </row>
    <row r="67" spans="1:104"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BI67" s="328"/>
      <c r="BJ67" s="328"/>
      <c r="BK67" s="328"/>
      <c r="BL67" s="328"/>
      <c r="BM67" s="328"/>
      <c r="BN67" s="328"/>
      <c r="BO67" s="328"/>
      <c r="BP67" s="328"/>
      <c r="BQ67" s="328"/>
      <c r="BR67" s="328"/>
      <c r="BS67" s="328"/>
      <c r="BT67" s="328"/>
      <c r="BU67" s="328"/>
      <c r="BV67" s="328"/>
      <c r="BW67" s="328"/>
      <c r="BX67" s="328"/>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row>
    <row r="68" spans="1:51"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sheetData>
  <sheetProtection selectLockedCells="1"/>
  <mergeCells count="66">
    <mergeCell ref="B60:Q62"/>
    <mergeCell ref="R60:AG62"/>
    <mergeCell ref="AH60:AS62"/>
    <mergeCell ref="AT60:AW62"/>
    <mergeCell ref="B63:Q65"/>
    <mergeCell ref="R63:AG65"/>
    <mergeCell ref="AH63:AS65"/>
    <mergeCell ref="AT63:AW65"/>
    <mergeCell ref="B27:I41"/>
    <mergeCell ref="J27:Q29"/>
    <mergeCell ref="AH27:AS29"/>
    <mergeCell ref="AH30:AS32"/>
    <mergeCell ref="AH33:AS35"/>
    <mergeCell ref="AH36:AS38"/>
    <mergeCell ref="J51:Q53"/>
    <mergeCell ref="AH39:AS41"/>
    <mergeCell ref="AH42:AS44"/>
    <mergeCell ref="R27:AG41"/>
    <mergeCell ref="J42:Q44"/>
    <mergeCell ref="J30:Q32"/>
    <mergeCell ref="J33:Q35"/>
    <mergeCell ref="J36:Q38"/>
    <mergeCell ref="J39:Q41"/>
    <mergeCell ref="R42:AG47"/>
    <mergeCell ref="J45:Q47"/>
    <mergeCell ref="AH45:AS47"/>
    <mergeCell ref="AH48:AS50"/>
    <mergeCell ref="AH51:AS53"/>
    <mergeCell ref="B42:I47"/>
    <mergeCell ref="AT9:AW14"/>
    <mergeCell ref="AT15:AW17"/>
    <mergeCell ref="AT48:AW50"/>
    <mergeCell ref="AT51:AW53"/>
    <mergeCell ref="AT42:AW44"/>
    <mergeCell ref="AT45:AW47"/>
    <mergeCell ref="AT27:AW29"/>
    <mergeCell ref="AT30:AW32"/>
    <mergeCell ref="AT33:AW35"/>
    <mergeCell ref="AT36:AW38"/>
    <mergeCell ref="AT39:AW41"/>
    <mergeCell ref="R21:AG26"/>
    <mergeCell ref="B48:I53"/>
    <mergeCell ref="J48:Q50"/>
    <mergeCell ref="R48:AG53"/>
    <mergeCell ref="B1:AX4"/>
    <mergeCell ref="R15:AG20"/>
    <mergeCell ref="AH9:AS14"/>
    <mergeCell ref="AH15:AS17"/>
    <mergeCell ref="AH18:AS20"/>
    <mergeCell ref="R9:AG14"/>
    <mergeCell ref="J12:Q14"/>
    <mergeCell ref="B9:Q11"/>
    <mergeCell ref="B15:Q26"/>
    <mergeCell ref="AH21:AS23"/>
    <mergeCell ref="AH24:AS26"/>
    <mergeCell ref="AT18:AW20"/>
    <mergeCell ref="AT21:AW23"/>
    <mergeCell ref="AT24:AW26"/>
    <mergeCell ref="AT54:AW56"/>
    <mergeCell ref="AT57:AW59"/>
    <mergeCell ref="B54:Q56"/>
    <mergeCell ref="B57:Q59"/>
    <mergeCell ref="R54:AG56"/>
    <mergeCell ref="R57:AG59"/>
    <mergeCell ref="AH54:AS56"/>
    <mergeCell ref="AH57:AS59"/>
  </mergeCells>
  <conditionalFormatting sqref="AT15:AW17">
    <cfRule type="expression" priority="60" dxfId="37">
      <formula>$AT$15="有"</formula>
    </cfRule>
  </conditionalFormatting>
  <conditionalFormatting sqref="AT18:AW20">
    <cfRule type="expression" priority="59" dxfId="37">
      <formula>$AT$18="有"</formula>
    </cfRule>
  </conditionalFormatting>
  <conditionalFormatting sqref="AT21:AW23">
    <cfRule type="expression" priority="58" dxfId="37">
      <formula>$AT$21="有"</formula>
    </cfRule>
  </conditionalFormatting>
  <conditionalFormatting sqref="AT24:AW26">
    <cfRule type="expression" priority="57" dxfId="37">
      <formula>$AT$24="有"</formula>
    </cfRule>
  </conditionalFormatting>
  <conditionalFormatting sqref="AT27:AW29">
    <cfRule type="expression" priority="56" dxfId="37">
      <formula>$AT$27="有"</formula>
    </cfRule>
  </conditionalFormatting>
  <conditionalFormatting sqref="AT30:AW32">
    <cfRule type="expression" priority="55" dxfId="37">
      <formula>$AT$30="有"</formula>
    </cfRule>
  </conditionalFormatting>
  <conditionalFormatting sqref="AT33:AW35">
    <cfRule type="expression" priority="54" dxfId="37">
      <formula>$AT$33="有"</formula>
    </cfRule>
  </conditionalFormatting>
  <conditionalFormatting sqref="AT36:AW38">
    <cfRule type="expression" priority="53" dxfId="37">
      <formula>$AT$36="有"</formula>
    </cfRule>
  </conditionalFormatting>
  <conditionalFormatting sqref="AT39:AW41">
    <cfRule type="expression" priority="52" dxfId="37">
      <formula>$AT$39="有"</formula>
    </cfRule>
  </conditionalFormatting>
  <conditionalFormatting sqref="AT42:AW44">
    <cfRule type="expression" priority="51" dxfId="37">
      <formula>$AT$42="有"</formula>
    </cfRule>
  </conditionalFormatting>
  <conditionalFormatting sqref="AT45:AW47">
    <cfRule type="expression" priority="50" dxfId="37">
      <formula>$AT$45="有"</formula>
    </cfRule>
  </conditionalFormatting>
  <conditionalFormatting sqref="AT48:AW50">
    <cfRule type="expression" priority="49" dxfId="37">
      <formula>$AT$48="有"</formula>
    </cfRule>
  </conditionalFormatting>
  <conditionalFormatting sqref="AT63:AW65">
    <cfRule type="expression" priority="47" dxfId="37">
      <formula>$AT$63="有"</formula>
    </cfRule>
  </conditionalFormatting>
  <conditionalFormatting sqref="AT54:AW56">
    <cfRule type="expression" priority="29" dxfId="37">
      <formula>$AT$54&lt;&gt;""</formula>
    </cfRule>
  </conditionalFormatting>
  <conditionalFormatting sqref="AT57">
    <cfRule type="expression" priority="28" dxfId="37">
      <formula>$AT$57&lt;&gt;""</formula>
    </cfRule>
  </conditionalFormatting>
  <conditionalFormatting sqref="AT51:AW53">
    <cfRule type="expression" priority="10" dxfId="37">
      <formula>$AT$51="有"</formula>
    </cfRule>
  </conditionalFormatting>
  <conditionalFormatting sqref="AT60:AW62">
    <cfRule type="expression" priority="9" dxfId="37">
      <formula>$AT$63="有"</formula>
    </cfRule>
  </conditionalFormatting>
  <conditionalFormatting sqref="B60:AS62">
    <cfRule type="expression" priority="1" dxfId="1">
      <formula>$R$8="ダッシュボード上のNW名変更・AP名変更（ハイエンド６/ハイエンド/ハイエンドEx）"</formula>
    </cfRule>
    <cfRule type="expression" priority="2" dxfId="1">
      <formula>$R$8="外部Radius連携設定（ハイエンド６/ハイエンド/ハイエンドEx）"</formula>
    </cfRule>
    <cfRule type="expression" priority="3" dxfId="1">
      <formula>$R$8="利用規約表示設定（ハイエンド６/ハイエンド/ハイエンドEx）"</formula>
    </cfRule>
    <cfRule type="expression" priority="4" dxfId="1">
      <formula>$R$8="SSID毎の詳細設定(ライト)"</formula>
    </cfRule>
    <cfRule type="expression" priority="5" dxfId="1">
      <formula>$R$8="SSID毎の詳細設定(ベーシック)"</formula>
    </cfRule>
    <cfRule type="expression" priority="6" dxfId="1">
      <formula>$R$8="SSID毎の詳細設定(ハイエンド６/ハイエンド/ハイエンドEx)"</formula>
    </cfRule>
    <cfRule type="expression" priority="7" dxfId="1">
      <formula>$R$8="AP別のSSID設定(ベーシック/ライト)"</formula>
    </cfRule>
    <cfRule type="expression" priority="8" dxfId="1">
      <formula>$R$8="AP別のSSID設定(ハイエンド６/ハイエンド/ハイエンドEx)"</formula>
    </cfRule>
  </conditionalFormatting>
  <dataValidations count="1">
    <dataValidation type="list" allowBlank="1" showInputMessage="1" showErrorMessage="1" sqref="AU15:AW53 AT15:AT54 AT57 AT60:AW65">
      <formula1>"有"</formula1>
    </dataValidation>
  </dataValidations>
  <pageMargins left="0.7" right="0.7" top="0.75" bottom="0.75" header="0.3" footer="0.3"/>
  <pageSetup orientation="portrait" paperSize="9" scale="51" r:id="rId1"/>
  <headerFooter>
    <oddFooter>&amp;RNDA対象資料:パ３-2019-170-SYS000556(S)</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4">
    <pageSetUpPr fitToPage="1"/>
  </sheetPr>
  <dimension ref="A2:BG45"/>
  <sheetViews>
    <sheetView view="pageBreakPreview" zoomScaleNormal="70" zoomScaleSheetLayoutView="100" workbookViewId="0" topLeftCell="A1">
      <selection pane="topLeft" activeCell="BB9" sqref="BB9"/>
    </sheetView>
  </sheetViews>
  <sheetFormatPr defaultColWidth="2.505" defaultRowHeight="17.25"/>
  <cols>
    <col min="1" max="49" width="2.5" style="298"/>
    <col min="50" max="50" width="5.5" style="298" bestFit="1" customWidth="1"/>
    <col min="51" max="52" width="2.5" style="298"/>
    <col min="53" max="53" width="5.5" style="298" bestFit="1" customWidth="1"/>
    <col min="54" max="16384" width="2.5" style="298"/>
  </cols>
  <sheetData>
    <row r="1" s="297" customFormat="1" ht="12.75" customHeight="1"/>
    <row r="2" spans="2:53" s="297" customFormat="1" ht="6.75" customHeight="1">
      <c r="B2" s="1024" t="s">
        <v>733</v>
      </c>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row>
    <row r="3" spans="2:53" s="297" customFormat="1" ht="6.75" customHeight="1">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4"/>
      <c r="AQ3" s="1024"/>
      <c r="AR3" s="1024"/>
      <c r="AS3" s="1024"/>
      <c r="AT3" s="1024"/>
      <c r="AU3" s="1024"/>
      <c r="AV3" s="1024"/>
      <c r="AW3" s="1024"/>
      <c r="AX3" s="1024"/>
      <c r="AY3" s="1024"/>
      <c r="AZ3" s="1024"/>
      <c r="BA3" s="1024"/>
    </row>
    <row r="4" spans="2:53" s="297" customFormat="1" ht="6.75" customHeight="1">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1024"/>
      <c r="BA4" s="1024"/>
    </row>
    <row r="5" spans="2:53" s="297" customFormat="1" ht="6.75" customHeight="1">
      <c r="B5" s="1024"/>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c r="AN5" s="1024"/>
      <c r="AO5" s="1024"/>
      <c r="AP5" s="1024"/>
      <c r="AQ5" s="1024"/>
      <c r="AR5" s="1024"/>
      <c r="AS5" s="1024"/>
      <c r="AT5" s="1024"/>
      <c r="AU5" s="1024"/>
      <c r="AV5" s="1024"/>
      <c r="AW5" s="1024"/>
      <c r="AX5" s="1024"/>
      <c r="AY5" s="1024"/>
      <c r="AZ5" s="1024"/>
      <c r="BA5" s="1024"/>
    </row>
    <row r="6" spans="41:53" ht="17.25">
      <c r="AO6" s="297"/>
      <c r="AQ6" s="297"/>
      <c r="AR6" s="297"/>
      <c r="AS6" s="297"/>
      <c r="AT6" s="299"/>
      <c r="AU6" s="299"/>
      <c r="AV6" s="297"/>
      <c r="AW6" s="297"/>
      <c r="BA6" s="326" t="str">
        <f>設定変更依頼書!AR8</f>
        <v>Ver.2.9(2022.9.30～）</v>
      </c>
    </row>
    <row r="7" spans="2:53" ht="13.5" customHeight="1">
      <c r="B7" s="1025" t="s">
        <v>714</v>
      </c>
      <c r="C7" s="1026"/>
      <c r="D7" s="1026"/>
      <c r="E7" s="1026"/>
      <c r="F7" s="1026"/>
      <c r="G7" s="1026"/>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6"/>
      <c r="AU7" s="1026"/>
      <c r="AV7" s="1026"/>
      <c r="AW7" s="1026"/>
      <c r="AX7" s="1026"/>
      <c r="AY7" s="1026"/>
      <c r="AZ7" s="1026"/>
      <c r="BA7" s="1027"/>
    </row>
    <row r="8" spans="2:53" ht="17.25">
      <c r="B8" s="1028"/>
      <c r="C8" s="1029"/>
      <c r="D8" s="1029"/>
      <c r="E8" s="1029"/>
      <c r="F8" s="1029"/>
      <c r="G8" s="1029"/>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c r="AR8" s="1029"/>
      <c r="AS8" s="1029"/>
      <c r="AT8" s="1029"/>
      <c r="AU8" s="1029"/>
      <c r="AV8" s="1029"/>
      <c r="AW8" s="1029"/>
      <c r="AX8" s="1029"/>
      <c r="AY8" s="1029"/>
      <c r="AZ8" s="1029"/>
      <c r="BA8" s="1030"/>
    </row>
    <row r="9" spans="2:53" ht="17.25">
      <c r="B9" s="300"/>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row>
    <row r="10" spans="2:53" ht="14.25" customHeight="1">
      <c r="B10" s="302"/>
      <c r="C10" s="302"/>
      <c r="D10" s="302"/>
      <c r="E10" s="302"/>
      <c r="F10" s="302"/>
      <c r="G10" s="302"/>
      <c r="H10" s="302"/>
      <c r="I10" s="302"/>
      <c r="J10" s="302"/>
      <c r="K10" s="302"/>
      <c r="L10" s="302"/>
      <c r="M10" s="302"/>
      <c r="N10" s="302"/>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row>
    <row r="11" spans="2:53" ht="28.5" customHeight="1">
      <c r="B11" s="1031" t="s">
        <v>303</v>
      </c>
      <c r="C11" s="1032"/>
      <c r="D11" s="1032"/>
      <c r="E11" s="1032"/>
      <c r="F11" s="1032"/>
      <c r="G11" s="1032"/>
      <c r="H11" s="1032"/>
      <c r="I11" s="1032"/>
      <c r="J11" s="1033"/>
      <c r="K11" s="998"/>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999"/>
      <c r="AV11" s="999"/>
      <c r="AW11" s="999"/>
      <c r="AX11" s="999"/>
      <c r="AY11" s="999"/>
      <c r="AZ11" s="999"/>
      <c r="BA11" s="1000"/>
    </row>
    <row r="12" spans="2:53" ht="8.25" customHeight="1">
      <c r="B12" s="303"/>
      <c r="C12" s="302"/>
      <c r="D12" s="303"/>
      <c r="E12" s="303"/>
      <c r="F12" s="303"/>
      <c r="G12" s="303"/>
      <c r="H12" s="303"/>
      <c r="I12" s="303"/>
      <c r="J12" s="303"/>
      <c r="K12" s="303"/>
      <c r="L12" s="303"/>
      <c r="M12" s="302"/>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row>
    <row r="13" spans="2:59" ht="32.25" customHeight="1">
      <c r="B13" s="1034" t="s">
        <v>3</v>
      </c>
      <c r="C13" s="1035"/>
      <c r="D13" s="1035"/>
      <c r="E13" s="1035"/>
      <c r="F13" s="1035"/>
      <c r="G13" s="1035"/>
      <c r="H13" s="1035"/>
      <c r="I13" s="1035"/>
      <c r="J13" s="1035"/>
      <c r="K13" s="1035"/>
      <c r="L13" s="1035"/>
      <c r="M13" s="1035"/>
      <c r="N13" s="1036"/>
      <c r="O13" s="1034" t="s">
        <v>5</v>
      </c>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6"/>
      <c r="BG13" s="304"/>
    </row>
    <row r="14" spans="1:59" ht="17.25">
      <c r="A14" s="303"/>
      <c r="B14" s="1004" t="s">
        <v>715</v>
      </c>
      <c r="C14" s="1005"/>
      <c r="D14" s="1005"/>
      <c r="E14" s="1005"/>
      <c r="F14" s="1005"/>
      <c r="G14" s="1005"/>
      <c r="H14" s="1005"/>
      <c r="I14" s="1005"/>
      <c r="J14" s="1005"/>
      <c r="K14" s="1005"/>
      <c r="L14" s="1005"/>
      <c r="M14" s="1005"/>
      <c r="N14" s="1006"/>
      <c r="O14" s="305"/>
      <c r="P14" s="306"/>
      <c r="Q14" s="306"/>
      <c r="R14" s="307"/>
      <c r="S14" s="306"/>
      <c r="T14" s="306"/>
      <c r="U14" s="306"/>
      <c r="V14" s="306"/>
      <c r="W14" s="306"/>
      <c r="X14" s="306"/>
      <c r="Y14" s="308"/>
      <c r="Z14" s="306"/>
      <c r="AA14" s="306"/>
      <c r="AB14" s="306"/>
      <c r="AC14" s="306"/>
      <c r="AD14" s="306"/>
      <c r="AE14" s="306"/>
      <c r="AF14" s="306"/>
      <c r="AG14" s="309"/>
      <c r="AH14" s="309"/>
      <c r="AI14" s="309"/>
      <c r="AJ14" s="309"/>
      <c r="AK14" s="309"/>
      <c r="AL14" s="309"/>
      <c r="AM14" s="309"/>
      <c r="AN14" s="309"/>
      <c r="AO14" s="309"/>
      <c r="AP14" s="306"/>
      <c r="AQ14" s="306"/>
      <c r="AR14" s="306"/>
      <c r="AS14" s="306"/>
      <c r="AT14" s="306"/>
      <c r="AU14" s="306"/>
      <c r="AV14" s="306"/>
      <c r="AW14" s="306"/>
      <c r="AX14" s="306"/>
      <c r="AY14" s="306"/>
      <c r="AZ14" s="306"/>
      <c r="BA14" s="310"/>
      <c r="BG14" s="304"/>
    </row>
    <row r="15" spans="1:59" ht="17.25">
      <c r="A15" s="303"/>
      <c r="B15" s="1010"/>
      <c r="C15" s="1008"/>
      <c r="D15" s="1008"/>
      <c r="E15" s="1008"/>
      <c r="F15" s="1008"/>
      <c r="G15" s="1008"/>
      <c r="H15" s="1008"/>
      <c r="I15" s="1008"/>
      <c r="J15" s="1008"/>
      <c r="K15" s="1008"/>
      <c r="L15" s="1008"/>
      <c r="M15" s="1008"/>
      <c r="N15" s="1009"/>
      <c r="O15" s="311"/>
      <c r="P15" s="312" t="s">
        <v>716</v>
      </c>
      <c r="Q15" s="313"/>
      <c r="R15" s="313"/>
      <c r="S15" s="313"/>
      <c r="T15" s="302"/>
      <c r="U15" s="314"/>
      <c r="V15" s="315"/>
      <c r="W15" s="315"/>
      <c r="X15" s="314"/>
      <c r="Y15" s="315" t="s">
        <v>709</v>
      </c>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315" t="s">
        <v>200</v>
      </c>
      <c r="AZ15" s="302"/>
      <c r="BA15" s="316"/>
      <c r="BG15" s="304"/>
    </row>
    <row r="16" spans="1:59" ht="17.25">
      <c r="A16" s="303"/>
      <c r="B16" s="1010"/>
      <c r="C16" s="1008"/>
      <c r="D16" s="1008"/>
      <c r="E16" s="1008"/>
      <c r="F16" s="1008"/>
      <c r="G16" s="1008"/>
      <c r="H16" s="1008"/>
      <c r="I16" s="1008"/>
      <c r="J16" s="1008"/>
      <c r="K16" s="1008"/>
      <c r="L16" s="1008"/>
      <c r="M16" s="1008"/>
      <c r="N16" s="1009"/>
      <c r="O16" s="311"/>
      <c r="P16" s="312"/>
      <c r="Q16" s="313"/>
      <c r="R16" s="313"/>
      <c r="S16" s="313"/>
      <c r="T16" s="302"/>
      <c r="U16" s="314"/>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02"/>
      <c r="BA16" s="316"/>
      <c r="BG16" s="304"/>
    </row>
    <row r="17" spans="1:59" ht="17.25">
      <c r="A17" s="303"/>
      <c r="B17" s="1010"/>
      <c r="C17" s="1008"/>
      <c r="D17" s="1008"/>
      <c r="E17" s="1008"/>
      <c r="F17" s="1008"/>
      <c r="G17" s="1008"/>
      <c r="H17" s="1008"/>
      <c r="I17" s="1008"/>
      <c r="J17" s="1008"/>
      <c r="K17" s="1008"/>
      <c r="L17" s="1008"/>
      <c r="M17" s="1008"/>
      <c r="N17" s="1009"/>
      <c r="O17" s="311"/>
      <c r="P17" s="314"/>
      <c r="Q17" s="314"/>
      <c r="R17" s="314"/>
      <c r="S17" s="314"/>
      <c r="T17" s="314"/>
      <c r="U17" s="314"/>
      <c r="V17" s="314"/>
      <c r="W17" s="317"/>
      <c r="X17" s="314"/>
      <c r="Y17" s="317"/>
      <c r="Z17" s="303"/>
      <c r="AA17" s="303"/>
      <c r="AB17" s="303"/>
      <c r="AC17" s="303"/>
      <c r="AD17" s="303"/>
      <c r="AE17" s="303"/>
      <c r="AF17" s="303"/>
      <c r="AG17" s="303"/>
      <c r="AH17" s="303"/>
      <c r="AI17" s="313"/>
      <c r="AJ17" s="303"/>
      <c r="AK17" s="303"/>
      <c r="AL17" s="303"/>
      <c r="AM17" s="303"/>
      <c r="AN17" s="303"/>
      <c r="AO17" s="303"/>
      <c r="AP17" s="303"/>
      <c r="AQ17" s="303"/>
      <c r="AR17" s="303"/>
      <c r="AS17" s="303"/>
      <c r="AT17" s="303"/>
      <c r="AU17" s="303"/>
      <c r="AV17" s="303"/>
      <c r="AW17" s="303"/>
      <c r="AX17" s="303"/>
      <c r="AY17" s="303"/>
      <c r="AZ17" s="303"/>
      <c r="BA17" s="316"/>
      <c r="BG17" s="304"/>
    </row>
    <row r="18" spans="1:59" ht="17.25">
      <c r="A18" s="303"/>
      <c r="B18" s="1010"/>
      <c r="C18" s="1008"/>
      <c r="D18" s="1008"/>
      <c r="E18" s="1008"/>
      <c r="F18" s="1008"/>
      <c r="G18" s="1008"/>
      <c r="H18" s="1008"/>
      <c r="I18" s="1008"/>
      <c r="J18" s="1008"/>
      <c r="K18" s="1008"/>
      <c r="L18" s="1008"/>
      <c r="M18" s="1008"/>
      <c r="N18" s="1009"/>
      <c r="O18" s="311"/>
      <c r="P18" s="312" t="s">
        <v>717</v>
      </c>
      <c r="Q18" s="313"/>
      <c r="R18" s="313"/>
      <c r="S18" s="313"/>
      <c r="T18" s="302"/>
      <c r="U18" s="314"/>
      <c r="V18" s="315"/>
      <c r="W18" s="315"/>
      <c r="X18" s="314"/>
      <c r="Y18" s="315" t="s">
        <v>709</v>
      </c>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315" t="s">
        <v>200</v>
      </c>
      <c r="AZ18" s="302"/>
      <c r="BA18" s="316"/>
      <c r="BG18" s="304"/>
    </row>
    <row r="19" spans="1:59" ht="17.25">
      <c r="A19" s="303"/>
      <c r="B19" s="1010"/>
      <c r="C19" s="1008"/>
      <c r="D19" s="1008"/>
      <c r="E19" s="1008"/>
      <c r="F19" s="1008"/>
      <c r="G19" s="1008"/>
      <c r="H19" s="1008"/>
      <c r="I19" s="1008"/>
      <c r="J19" s="1008"/>
      <c r="K19" s="1008"/>
      <c r="L19" s="1008"/>
      <c r="M19" s="1008"/>
      <c r="N19" s="1009"/>
      <c r="O19" s="311"/>
      <c r="P19" s="312"/>
      <c r="Q19" s="315" t="s">
        <v>718</v>
      </c>
      <c r="R19" s="313"/>
      <c r="S19" s="313"/>
      <c r="T19" s="302"/>
      <c r="U19" s="314"/>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02"/>
      <c r="BA19" s="316"/>
      <c r="BG19" s="304"/>
    </row>
    <row r="20" spans="1:59" ht="17.25">
      <c r="A20" s="303"/>
      <c r="B20" s="1010"/>
      <c r="C20" s="1008"/>
      <c r="D20" s="1008"/>
      <c r="E20" s="1008"/>
      <c r="F20" s="1008"/>
      <c r="G20" s="1008"/>
      <c r="H20" s="1008"/>
      <c r="I20" s="1008"/>
      <c r="J20" s="1008"/>
      <c r="K20" s="1008"/>
      <c r="L20" s="1008"/>
      <c r="M20" s="1008"/>
      <c r="N20" s="1009"/>
      <c r="O20" s="311"/>
      <c r="P20" s="314"/>
      <c r="Q20" s="314"/>
      <c r="R20" s="314"/>
      <c r="S20" s="314"/>
      <c r="T20" s="314"/>
      <c r="U20" s="314"/>
      <c r="V20" s="314"/>
      <c r="W20" s="317"/>
      <c r="X20" s="314"/>
      <c r="Y20" s="317"/>
      <c r="Z20" s="303"/>
      <c r="AA20" s="303"/>
      <c r="AB20" s="303"/>
      <c r="AC20" s="303"/>
      <c r="AD20" s="303"/>
      <c r="AE20" s="303"/>
      <c r="AF20" s="303"/>
      <c r="AG20" s="303"/>
      <c r="AH20" s="303"/>
      <c r="AI20" s="313"/>
      <c r="AJ20" s="303"/>
      <c r="AK20" s="303"/>
      <c r="AL20" s="303"/>
      <c r="AM20" s="303"/>
      <c r="AN20" s="303"/>
      <c r="AO20" s="303"/>
      <c r="AP20" s="303"/>
      <c r="AQ20" s="303"/>
      <c r="AR20" s="303"/>
      <c r="AS20" s="303"/>
      <c r="AT20" s="303"/>
      <c r="AU20" s="303"/>
      <c r="AV20" s="303"/>
      <c r="AW20" s="303"/>
      <c r="AX20" s="303"/>
      <c r="AY20" s="303"/>
      <c r="AZ20" s="303"/>
      <c r="BA20" s="316"/>
      <c r="BG20" s="304"/>
    </row>
    <row r="21" spans="1:59" ht="17.25" customHeight="1">
      <c r="A21" s="303"/>
      <c r="B21" s="1010"/>
      <c r="C21" s="1008"/>
      <c r="D21" s="1008"/>
      <c r="E21" s="1008"/>
      <c r="F21" s="1008"/>
      <c r="G21" s="1008"/>
      <c r="H21" s="1008"/>
      <c r="I21" s="1008"/>
      <c r="J21" s="1008"/>
      <c r="K21" s="1008"/>
      <c r="L21" s="1008"/>
      <c r="M21" s="1008"/>
      <c r="N21" s="1009"/>
      <c r="O21" s="311"/>
      <c r="P21" s="312" t="s">
        <v>719</v>
      </c>
      <c r="Q21" s="313"/>
      <c r="R21" s="313"/>
      <c r="S21" s="313"/>
      <c r="T21" s="302"/>
      <c r="U21" s="314"/>
      <c r="V21" s="315"/>
      <c r="W21" s="315"/>
      <c r="X21" s="314"/>
      <c r="Y21" s="315" t="s">
        <v>709</v>
      </c>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c r="AX21" s="987"/>
      <c r="AY21" s="315" t="s">
        <v>200</v>
      </c>
      <c r="AZ21" s="317"/>
      <c r="BA21" s="316"/>
      <c r="BG21" s="304"/>
    </row>
    <row r="22" spans="1:59" ht="17.25" customHeight="1">
      <c r="A22" s="303"/>
      <c r="B22" s="1010"/>
      <c r="C22" s="1008"/>
      <c r="D22" s="1008"/>
      <c r="E22" s="1008"/>
      <c r="F22" s="1008"/>
      <c r="G22" s="1008"/>
      <c r="H22" s="1008"/>
      <c r="I22" s="1008"/>
      <c r="J22" s="1008"/>
      <c r="K22" s="1008"/>
      <c r="L22" s="1008"/>
      <c r="M22" s="1008"/>
      <c r="N22" s="1009"/>
      <c r="O22" s="311"/>
      <c r="P22" s="312"/>
      <c r="Q22" s="315" t="s">
        <v>720</v>
      </c>
      <c r="R22" s="313"/>
      <c r="S22" s="313"/>
      <c r="T22" s="302"/>
      <c r="U22" s="314"/>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7"/>
      <c r="BA22" s="316"/>
      <c r="BG22" s="304"/>
    </row>
    <row r="23" spans="1:59" ht="17.25">
      <c r="A23" s="303"/>
      <c r="B23" s="1011"/>
      <c r="C23" s="1012"/>
      <c r="D23" s="1012"/>
      <c r="E23" s="1012"/>
      <c r="F23" s="1012"/>
      <c r="G23" s="1012"/>
      <c r="H23" s="1012"/>
      <c r="I23" s="1012"/>
      <c r="J23" s="1012"/>
      <c r="K23" s="1012"/>
      <c r="L23" s="1012"/>
      <c r="M23" s="1012"/>
      <c r="N23" s="1013"/>
      <c r="O23" s="318"/>
      <c r="P23" s="319"/>
      <c r="Q23" s="319"/>
      <c r="R23" s="319"/>
      <c r="S23" s="319"/>
      <c r="T23" s="319"/>
      <c r="U23" s="319"/>
      <c r="V23" s="319"/>
      <c r="W23" s="319"/>
      <c r="X23" s="319"/>
      <c r="Y23" s="319"/>
      <c r="Z23" s="320"/>
      <c r="AA23" s="320"/>
      <c r="AB23" s="320"/>
      <c r="AC23" s="320"/>
      <c r="AD23" s="320"/>
      <c r="AE23" s="320"/>
      <c r="AF23" s="320"/>
      <c r="AG23" s="320"/>
      <c r="AH23" s="320"/>
      <c r="AI23" s="321"/>
      <c r="AJ23" s="320"/>
      <c r="AK23" s="320"/>
      <c r="AL23" s="320"/>
      <c r="AM23" s="320"/>
      <c r="AN23" s="320"/>
      <c r="AO23" s="320"/>
      <c r="AP23" s="320"/>
      <c r="AQ23" s="320"/>
      <c r="AR23" s="320"/>
      <c r="AS23" s="320"/>
      <c r="AT23" s="320"/>
      <c r="AU23" s="320"/>
      <c r="AV23" s="320"/>
      <c r="AW23" s="320"/>
      <c r="AX23" s="320"/>
      <c r="AY23" s="320"/>
      <c r="AZ23" s="320"/>
      <c r="BA23" s="322"/>
      <c r="BG23" s="304"/>
    </row>
    <row r="24" spans="1:59" ht="17.25">
      <c r="A24" s="303"/>
      <c r="B24" s="1004" t="s">
        <v>721</v>
      </c>
      <c r="C24" s="1005"/>
      <c r="D24" s="1005"/>
      <c r="E24" s="1005"/>
      <c r="F24" s="1005"/>
      <c r="G24" s="1005"/>
      <c r="H24" s="1005"/>
      <c r="I24" s="1005"/>
      <c r="J24" s="1005"/>
      <c r="K24" s="1005"/>
      <c r="L24" s="1005"/>
      <c r="M24" s="1005"/>
      <c r="N24" s="1006"/>
      <c r="O24" s="305"/>
      <c r="P24" s="306"/>
      <c r="Q24" s="306"/>
      <c r="R24" s="307"/>
      <c r="S24" s="306"/>
      <c r="T24" s="306"/>
      <c r="U24" s="306"/>
      <c r="V24" s="306"/>
      <c r="W24" s="306"/>
      <c r="X24" s="306"/>
      <c r="Y24" s="308"/>
      <c r="Z24" s="306"/>
      <c r="AA24" s="306"/>
      <c r="AB24" s="306"/>
      <c r="AC24" s="306"/>
      <c r="AD24" s="306"/>
      <c r="AE24" s="306"/>
      <c r="AF24" s="306"/>
      <c r="AG24" s="309"/>
      <c r="AH24" s="309"/>
      <c r="AI24" s="309"/>
      <c r="AJ24" s="309"/>
      <c r="AK24" s="309"/>
      <c r="AL24" s="309"/>
      <c r="AM24" s="309"/>
      <c r="AN24" s="309"/>
      <c r="AO24" s="309"/>
      <c r="AP24" s="306"/>
      <c r="AQ24" s="306"/>
      <c r="AR24" s="306"/>
      <c r="AS24" s="306"/>
      <c r="AT24" s="306"/>
      <c r="AU24" s="306"/>
      <c r="AV24" s="306"/>
      <c r="AW24" s="306"/>
      <c r="AX24" s="306"/>
      <c r="AY24" s="306"/>
      <c r="AZ24" s="306"/>
      <c r="BA24" s="310"/>
      <c r="BG24" s="304"/>
    </row>
    <row r="25" spans="1:59" ht="17.25">
      <c r="A25" s="303"/>
      <c r="B25" s="1010"/>
      <c r="C25" s="1008"/>
      <c r="D25" s="1008"/>
      <c r="E25" s="1008"/>
      <c r="F25" s="1008"/>
      <c r="G25" s="1008"/>
      <c r="H25" s="1008"/>
      <c r="I25" s="1008"/>
      <c r="J25" s="1008"/>
      <c r="K25" s="1008"/>
      <c r="L25" s="1008"/>
      <c r="M25" s="1008"/>
      <c r="N25" s="1009"/>
      <c r="O25" s="311"/>
      <c r="P25" s="312" t="s">
        <v>722</v>
      </c>
      <c r="Q25" s="313"/>
      <c r="R25" s="313"/>
      <c r="S25" s="313"/>
      <c r="T25" s="302"/>
      <c r="U25" s="314"/>
      <c r="V25" s="315"/>
      <c r="W25" s="315"/>
      <c r="X25" s="314"/>
      <c r="Y25" s="315"/>
      <c r="Z25" s="315"/>
      <c r="AA25" s="314"/>
      <c r="AB25" s="315"/>
      <c r="AC25" s="315" t="s">
        <v>709</v>
      </c>
      <c r="AD25" s="1023"/>
      <c r="AE25" s="1023"/>
      <c r="AF25" s="1023"/>
      <c r="AG25" s="1023"/>
      <c r="AH25" s="1023"/>
      <c r="AI25" s="1023"/>
      <c r="AJ25" s="315" t="s">
        <v>200</v>
      </c>
      <c r="AK25" s="315"/>
      <c r="AL25" s="314"/>
      <c r="AM25" s="315"/>
      <c r="AN25" s="315"/>
      <c r="AO25" s="315"/>
      <c r="AP25" s="315"/>
      <c r="AQ25" s="315"/>
      <c r="AR25" s="315"/>
      <c r="AS25" s="315"/>
      <c r="AT25" s="315"/>
      <c r="AU25" s="315"/>
      <c r="AV25" s="315"/>
      <c r="AW25" s="315"/>
      <c r="AX25" s="315"/>
      <c r="AY25" s="314"/>
      <c r="AZ25" s="302"/>
      <c r="BA25" s="316"/>
      <c r="BG25" s="304"/>
    </row>
    <row r="26" spans="1:59" ht="17.25">
      <c r="A26" s="303"/>
      <c r="B26" s="1010"/>
      <c r="C26" s="1008"/>
      <c r="D26" s="1008"/>
      <c r="E26" s="1008"/>
      <c r="F26" s="1008"/>
      <c r="G26" s="1008"/>
      <c r="H26" s="1008"/>
      <c r="I26" s="1008"/>
      <c r="J26" s="1008"/>
      <c r="K26" s="1008"/>
      <c r="L26" s="1008"/>
      <c r="M26" s="1008"/>
      <c r="N26" s="1009"/>
      <c r="O26" s="311"/>
      <c r="P26" s="312"/>
      <c r="Q26" s="315" t="s">
        <v>723</v>
      </c>
      <c r="R26" s="313"/>
      <c r="S26" s="313"/>
      <c r="T26" s="302"/>
      <c r="U26" s="314"/>
      <c r="V26" s="315"/>
      <c r="W26" s="315"/>
      <c r="X26" s="314"/>
      <c r="Y26" s="315"/>
      <c r="Z26" s="315"/>
      <c r="AA26" s="314"/>
      <c r="AB26" s="315"/>
      <c r="AC26" s="315"/>
      <c r="AD26" s="323"/>
      <c r="AE26" s="323"/>
      <c r="AF26" s="323"/>
      <c r="AG26" s="323"/>
      <c r="AH26" s="323"/>
      <c r="AI26" s="323"/>
      <c r="AJ26" s="315"/>
      <c r="AK26" s="315"/>
      <c r="AL26" s="315"/>
      <c r="AM26" s="315"/>
      <c r="AN26" s="315"/>
      <c r="AO26" s="315"/>
      <c r="AP26" s="315"/>
      <c r="AQ26" s="315"/>
      <c r="AR26" s="315"/>
      <c r="AS26" s="315"/>
      <c r="AT26" s="315"/>
      <c r="AU26" s="315"/>
      <c r="AV26" s="315"/>
      <c r="AW26" s="315"/>
      <c r="AX26" s="315"/>
      <c r="AY26" s="314"/>
      <c r="AZ26" s="302"/>
      <c r="BA26" s="316"/>
      <c r="BG26" s="304"/>
    </row>
    <row r="27" spans="1:59" ht="17.25">
      <c r="A27" s="303"/>
      <c r="B27" s="1010"/>
      <c r="C27" s="1008"/>
      <c r="D27" s="1008"/>
      <c r="E27" s="1008"/>
      <c r="F27" s="1008"/>
      <c r="G27" s="1008"/>
      <c r="H27" s="1008"/>
      <c r="I27" s="1008"/>
      <c r="J27" s="1008"/>
      <c r="K27" s="1008"/>
      <c r="L27" s="1008"/>
      <c r="M27" s="1008"/>
      <c r="N27" s="1009"/>
      <c r="O27" s="311"/>
      <c r="P27" s="314"/>
      <c r="Q27" s="314"/>
      <c r="R27" s="314"/>
      <c r="S27" s="314"/>
      <c r="T27" s="314"/>
      <c r="U27" s="314"/>
      <c r="V27" s="314"/>
      <c r="W27" s="317"/>
      <c r="X27" s="314"/>
      <c r="Y27" s="317"/>
      <c r="Z27" s="303"/>
      <c r="AA27" s="314"/>
      <c r="AB27" s="303"/>
      <c r="AC27" s="317"/>
      <c r="AD27" s="314"/>
      <c r="AE27" s="303"/>
      <c r="AF27" s="303"/>
      <c r="AG27" s="303"/>
      <c r="AH27" s="303"/>
      <c r="AI27" s="313"/>
      <c r="AJ27" s="303"/>
      <c r="AK27" s="303"/>
      <c r="AL27" s="303"/>
      <c r="AM27" s="303"/>
      <c r="AN27" s="303"/>
      <c r="AO27" s="303"/>
      <c r="AP27" s="303"/>
      <c r="AQ27" s="303"/>
      <c r="AR27" s="303"/>
      <c r="AS27" s="303"/>
      <c r="AT27" s="303"/>
      <c r="AU27" s="303"/>
      <c r="AV27" s="303"/>
      <c r="AW27" s="303"/>
      <c r="AX27" s="303"/>
      <c r="AY27" s="314"/>
      <c r="AZ27" s="303"/>
      <c r="BA27" s="316"/>
      <c r="BG27" s="304"/>
    </row>
    <row r="28" spans="1:59" ht="17.25" customHeight="1">
      <c r="A28" s="303"/>
      <c r="B28" s="1010"/>
      <c r="C28" s="1008"/>
      <c r="D28" s="1008"/>
      <c r="E28" s="1008"/>
      <c r="F28" s="1008"/>
      <c r="G28" s="1008"/>
      <c r="H28" s="1008"/>
      <c r="I28" s="1008"/>
      <c r="J28" s="1008"/>
      <c r="K28" s="1008"/>
      <c r="L28" s="1008"/>
      <c r="M28" s="1008"/>
      <c r="N28" s="1009"/>
      <c r="O28" s="311"/>
      <c r="P28" s="312" t="s">
        <v>724</v>
      </c>
      <c r="Q28" s="313"/>
      <c r="R28" s="313"/>
      <c r="S28" s="313"/>
      <c r="T28" s="302"/>
      <c r="U28" s="314"/>
      <c r="V28" s="315"/>
      <c r="W28" s="315"/>
      <c r="X28" s="314"/>
      <c r="Y28" s="315"/>
      <c r="Z28" s="315"/>
      <c r="AA28" s="314"/>
      <c r="AB28" s="315"/>
      <c r="AC28" s="315" t="s">
        <v>709</v>
      </c>
      <c r="AD28" s="1023"/>
      <c r="AE28" s="1023"/>
      <c r="AF28" s="1023"/>
      <c r="AG28" s="1023"/>
      <c r="AH28" s="1023"/>
      <c r="AI28" s="1023"/>
      <c r="AJ28" s="315" t="s">
        <v>200</v>
      </c>
      <c r="AK28" s="315"/>
      <c r="AL28" s="315"/>
      <c r="AM28" s="315"/>
      <c r="AN28" s="315"/>
      <c r="AO28" s="315"/>
      <c r="AP28" s="315"/>
      <c r="AQ28" s="315"/>
      <c r="AR28" s="315"/>
      <c r="AS28" s="315"/>
      <c r="AT28" s="315"/>
      <c r="AU28" s="315"/>
      <c r="AV28" s="315"/>
      <c r="AW28" s="315"/>
      <c r="AX28" s="315"/>
      <c r="AY28" s="314"/>
      <c r="AZ28" s="317"/>
      <c r="BA28" s="316"/>
      <c r="BG28" s="304"/>
    </row>
    <row r="29" spans="1:59" ht="17.25" customHeight="1">
      <c r="A29" s="303"/>
      <c r="B29" s="1010"/>
      <c r="C29" s="1008"/>
      <c r="D29" s="1008"/>
      <c r="E29" s="1008"/>
      <c r="F29" s="1008"/>
      <c r="G29" s="1008"/>
      <c r="H29" s="1008"/>
      <c r="I29" s="1008"/>
      <c r="J29" s="1008"/>
      <c r="K29" s="1008"/>
      <c r="L29" s="1008"/>
      <c r="M29" s="1008"/>
      <c r="N29" s="1009"/>
      <c r="O29" s="311"/>
      <c r="P29" s="312"/>
      <c r="Q29" s="315" t="s">
        <v>725</v>
      </c>
      <c r="R29" s="313"/>
      <c r="S29" s="313"/>
      <c r="T29" s="302"/>
      <c r="U29" s="314"/>
      <c r="V29" s="315"/>
      <c r="W29" s="315"/>
      <c r="X29" s="314"/>
      <c r="Y29" s="315"/>
      <c r="Z29" s="315"/>
      <c r="AA29" s="314"/>
      <c r="AB29" s="315"/>
      <c r="AC29" s="315"/>
      <c r="AD29" s="323"/>
      <c r="AE29" s="323"/>
      <c r="AF29" s="323"/>
      <c r="AG29" s="323"/>
      <c r="AH29" s="323"/>
      <c r="AI29" s="323"/>
      <c r="AJ29" s="315"/>
      <c r="AK29" s="315"/>
      <c r="AL29" s="315"/>
      <c r="AM29" s="315"/>
      <c r="AN29" s="315"/>
      <c r="AO29" s="315"/>
      <c r="AP29" s="315"/>
      <c r="AQ29" s="315"/>
      <c r="AR29" s="315"/>
      <c r="AS29" s="315"/>
      <c r="AT29" s="315"/>
      <c r="AU29" s="315"/>
      <c r="AV29" s="315"/>
      <c r="AW29" s="315"/>
      <c r="AX29" s="315"/>
      <c r="AY29" s="314"/>
      <c r="AZ29" s="317"/>
      <c r="BA29" s="316"/>
      <c r="BG29" s="304"/>
    </row>
    <row r="30" spans="1:59" ht="17.25">
      <c r="A30" s="303"/>
      <c r="B30" s="1011"/>
      <c r="C30" s="1012"/>
      <c r="D30" s="1012"/>
      <c r="E30" s="1012"/>
      <c r="F30" s="1012"/>
      <c r="G30" s="1012"/>
      <c r="H30" s="1012"/>
      <c r="I30" s="1012"/>
      <c r="J30" s="1012"/>
      <c r="K30" s="1012"/>
      <c r="L30" s="1012"/>
      <c r="M30" s="1012"/>
      <c r="N30" s="1013"/>
      <c r="O30" s="318"/>
      <c r="P30" s="319"/>
      <c r="Q30" s="319"/>
      <c r="R30" s="319"/>
      <c r="S30" s="319"/>
      <c r="T30" s="319"/>
      <c r="U30" s="319"/>
      <c r="V30" s="319"/>
      <c r="W30" s="319"/>
      <c r="X30" s="319"/>
      <c r="Y30" s="319"/>
      <c r="Z30" s="320"/>
      <c r="AA30" s="320"/>
      <c r="AB30" s="320"/>
      <c r="AC30" s="320"/>
      <c r="AD30" s="320"/>
      <c r="AE30" s="320"/>
      <c r="AF30" s="320"/>
      <c r="AG30" s="320"/>
      <c r="AH30" s="320"/>
      <c r="AI30" s="321"/>
      <c r="AJ30" s="320"/>
      <c r="AK30" s="320"/>
      <c r="AL30" s="320"/>
      <c r="AM30" s="320"/>
      <c r="AN30" s="320"/>
      <c r="AO30" s="320"/>
      <c r="AP30" s="320"/>
      <c r="AQ30" s="320"/>
      <c r="AR30" s="320"/>
      <c r="AS30" s="320"/>
      <c r="AT30" s="320"/>
      <c r="AU30" s="320"/>
      <c r="AV30" s="320"/>
      <c r="AW30" s="320"/>
      <c r="AX30" s="320"/>
      <c r="AY30" s="320"/>
      <c r="AZ30" s="320"/>
      <c r="BA30" s="322"/>
      <c r="BG30" s="304"/>
    </row>
    <row r="31" spans="1:59" ht="17.25">
      <c r="A31" s="303"/>
      <c r="B31" s="1004" t="s">
        <v>726</v>
      </c>
      <c r="C31" s="1005"/>
      <c r="D31" s="1005"/>
      <c r="E31" s="1005"/>
      <c r="F31" s="1005"/>
      <c r="G31" s="1005"/>
      <c r="H31" s="1005"/>
      <c r="I31" s="1005"/>
      <c r="J31" s="1005"/>
      <c r="K31" s="1005"/>
      <c r="L31" s="1005"/>
      <c r="M31" s="1005"/>
      <c r="N31" s="1006"/>
      <c r="O31" s="305"/>
      <c r="P31" s="306"/>
      <c r="Q31" s="306"/>
      <c r="R31" s="307"/>
      <c r="S31" s="306"/>
      <c r="T31" s="306"/>
      <c r="U31" s="306"/>
      <c r="V31" s="306"/>
      <c r="W31" s="306"/>
      <c r="X31" s="306"/>
      <c r="Y31" s="308"/>
      <c r="Z31" s="306"/>
      <c r="AA31" s="306"/>
      <c r="AB31" s="306"/>
      <c r="AC31" s="306"/>
      <c r="AD31" s="306"/>
      <c r="AE31" s="306"/>
      <c r="AF31" s="306"/>
      <c r="AG31" s="309"/>
      <c r="AH31" s="309"/>
      <c r="AI31" s="309"/>
      <c r="AJ31" s="309"/>
      <c r="AK31" s="309"/>
      <c r="AL31" s="309"/>
      <c r="AM31" s="309"/>
      <c r="AN31" s="309"/>
      <c r="AO31" s="309"/>
      <c r="AP31" s="306"/>
      <c r="AQ31" s="306"/>
      <c r="AR31" s="306"/>
      <c r="AS31" s="306"/>
      <c r="AT31" s="306"/>
      <c r="AU31" s="306"/>
      <c r="AV31" s="306"/>
      <c r="AW31" s="306"/>
      <c r="AX31" s="306"/>
      <c r="AY31" s="306"/>
      <c r="AZ31" s="306"/>
      <c r="BA31" s="310"/>
      <c r="BG31" s="304"/>
    </row>
    <row r="32" spans="1:59" ht="17.25" customHeight="1">
      <c r="A32" s="303"/>
      <c r="B32" s="1010"/>
      <c r="C32" s="1008"/>
      <c r="D32" s="1008"/>
      <c r="E32" s="1008"/>
      <c r="F32" s="1008"/>
      <c r="G32" s="1008"/>
      <c r="H32" s="1008"/>
      <c r="I32" s="1008"/>
      <c r="J32" s="1008"/>
      <c r="K32" s="1008"/>
      <c r="L32" s="1008"/>
      <c r="M32" s="1008"/>
      <c r="N32" s="1009"/>
      <c r="O32" s="311"/>
      <c r="P32" s="315" t="s">
        <v>709</v>
      </c>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315" t="s">
        <v>200</v>
      </c>
      <c r="AQ32" s="314"/>
      <c r="AR32" s="302"/>
      <c r="AS32" s="302"/>
      <c r="AT32" s="302"/>
      <c r="AU32" s="302"/>
      <c r="AV32" s="302"/>
      <c r="AW32" s="302"/>
      <c r="AX32" s="302"/>
      <c r="AY32" s="302"/>
      <c r="AZ32" s="302"/>
      <c r="BA32" s="316"/>
      <c r="BG32" s="304"/>
    </row>
    <row r="33" spans="1:59" ht="17.25">
      <c r="A33" s="303"/>
      <c r="B33" s="1011"/>
      <c r="C33" s="1012"/>
      <c r="D33" s="1012"/>
      <c r="E33" s="1012"/>
      <c r="F33" s="1012"/>
      <c r="G33" s="1012"/>
      <c r="H33" s="1012"/>
      <c r="I33" s="1012"/>
      <c r="J33" s="1012"/>
      <c r="K33" s="1012"/>
      <c r="L33" s="1012"/>
      <c r="M33" s="1012"/>
      <c r="N33" s="1013"/>
      <c r="O33" s="318"/>
      <c r="P33" s="319"/>
      <c r="Q33" s="319"/>
      <c r="R33" s="319"/>
      <c r="S33" s="319"/>
      <c r="T33" s="319"/>
      <c r="U33" s="319"/>
      <c r="V33" s="319"/>
      <c r="W33" s="319"/>
      <c r="X33" s="319"/>
      <c r="Y33" s="319"/>
      <c r="Z33" s="320"/>
      <c r="AA33" s="320"/>
      <c r="AB33" s="320"/>
      <c r="AC33" s="320"/>
      <c r="AD33" s="320"/>
      <c r="AE33" s="320"/>
      <c r="AF33" s="320"/>
      <c r="AG33" s="320"/>
      <c r="AH33" s="320"/>
      <c r="AI33" s="321"/>
      <c r="AJ33" s="320"/>
      <c r="AK33" s="320"/>
      <c r="AL33" s="320"/>
      <c r="AM33" s="320"/>
      <c r="AN33" s="320"/>
      <c r="AO33" s="320"/>
      <c r="AP33" s="320"/>
      <c r="AQ33" s="320"/>
      <c r="AR33" s="320"/>
      <c r="AS33" s="320"/>
      <c r="AT33" s="320"/>
      <c r="AU33" s="320"/>
      <c r="AV33" s="320"/>
      <c r="AW33" s="320"/>
      <c r="AX33" s="320"/>
      <c r="AY33" s="320"/>
      <c r="AZ33" s="320"/>
      <c r="BA33" s="322"/>
      <c r="BG33" s="304"/>
    </row>
    <row r="34" spans="1:59" ht="17.25">
      <c r="A34" s="303"/>
      <c r="B34" s="1004" t="s">
        <v>727</v>
      </c>
      <c r="C34" s="1005"/>
      <c r="D34" s="1005"/>
      <c r="E34" s="1005"/>
      <c r="F34" s="1005"/>
      <c r="G34" s="1005"/>
      <c r="H34" s="1005"/>
      <c r="I34" s="1005"/>
      <c r="J34" s="1005"/>
      <c r="K34" s="1005"/>
      <c r="L34" s="1005"/>
      <c r="M34" s="1005"/>
      <c r="N34" s="1006"/>
      <c r="O34" s="305"/>
      <c r="P34" s="306"/>
      <c r="Q34" s="306"/>
      <c r="R34" s="307"/>
      <c r="S34" s="306"/>
      <c r="T34" s="306"/>
      <c r="U34" s="306"/>
      <c r="V34" s="306"/>
      <c r="W34" s="306"/>
      <c r="X34" s="306"/>
      <c r="Y34" s="308"/>
      <c r="Z34" s="306"/>
      <c r="AA34" s="306"/>
      <c r="AB34" s="306"/>
      <c r="AC34" s="306"/>
      <c r="AD34" s="306"/>
      <c r="AE34" s="306"/>
      <c r="AF34" s="306"/>
      <c r="AG34" s="309"/>
      <c r="AH34" s="309"/>
      <c r="AI34" s="309"/>
      <c r="AJ34" s="309"/>
      <c r="AK34" s="309"/>
      <c r="AL34" s="309"/>
      <c r="AM34" s="309"/>
      <c r="AN34" s="309"/>
      <c r="AO34" s="309"/>
      <c r="AP34" s="306"/>
      <c r="AQ34" s="306"/>
      <c r="AR34" s="306"/>
      <c r="AS34" s="306"/>
      <c r="AT34" s="306"/>
      <c r="AU34" s="306"/>
      <c r="AV34" s="306"/>
      <c r="AW34" s="306"/>
      <c r="AX34" s="306"/>
      <c r="AY34" s="306"/>
      <c r="AZ34" s="306"/>
      <c r="BA34" s="310"/>
      <c r="BG34" s="304"/>
    </row>
    <row r="35" spans="1:59" ht="17.25" customHeight="1">
      <c r="A35" s="303"/>
      <c r="B35" s="1010"/>
      <c r="C35" s="1008"/>
      <c r="D35" s="1008"/>
      <c r="E35" s="1008"/>
      <c r="F35" s="1008"/>
      <c r="G35" s="1008"/>
      <c r="H35" s="1008"/>
      <c r="I35" s="1008"/>
      <c r="J35" s="1008"/>
      <c r="K35" s="1008"/>
      <c r="L35" s="1008"/>
      <c r="M35" s="1008"/>
      <c r="N35" s="1009"/>
      <c r="O35" s="311"/>
      <c r="P35" s="302" t="s">
        <v>728</v>
      </c>
      <c r="Q35" s="302"/>
      <c r="R35" s="302"/>
      <c r="S35" s="302"/>
      <c r="T35" s="302"/>
      <c r="U35" s="302"/>
      <c r="V35" s="315" t="s">
        <v>709</v>
      </c>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315" t="s">
        <v>200</v>
      </c>
      <c r="AW35" s="302"/>
      <c r="AX35" s="302"/>
      <c r="AY35" s="302"/>
      <c r="AZ35" s="302"/>
      <c r="BA35" s="316"/>
      <c r="BG35" s="304"/>
    </row>
    <row r="36" spans="1:53" ht="17.25" customHeight="1">
      <c r="A36" s="303"/>
      <c r="B36" s="1010"/>
      <c r="C36" s="1008"/>
      <c r="D36" s="1008"/>
      <c r="E36" s="1008"/>
      <c r="F36" s="1008"/>
      <c r="G36" s="1008"/>
      <c r="H36" s="1008"/>
      <c r="I36" s="1008"/>
      <c r="J36" s="1008"/>
      <c r="K36" s="1008"/>
      <c r="L36" s="1008"/>
      <c r="M36" s="1008"/>
      <c r="N36" s="1009"/>
      <c r="O36" s="311"/>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24"/>
    </row>
    <row r="37" spans="1:53" ht="17.25" customHeight="1">
      <c r="A37" s="303"/>
      <c r="B37" s="1010"/>
      <c r="C37" s="1008"/>
      <c r="D37" s="1008"/>
      <c r="E37" s="1008"/>
      <c r="F37" s="1008"/>
      <c r="G37" s="1008"/>
      <c r="H37" s="1008"/>
      <c r="I37" s="1008"/>
      <c r="J37" s="1008"/>
      <c r="K37" s="1008"/>
      <c r="L37" s="1008"/>
      <c r="M37" s="1008"/>
      <c r="N37" s="1009"/>
      <c r="O37" s="311"/>
      <c r="P37" s="302" t="s">
        <v>729</v>
      </c>
      <c r="Q37" s="302"/>
      <c r="R37" s="302"/>
      <c r="S37" s="302"/>
      <c r="T37" s="302"/>
      <c r="U37" s="302"/>
      <c r="V37" s="315" t="s">
        <v>709</v>
      </c>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315" t="s">
        <v>200</v>
      </c>
      <c r="AW37" s="302"/>
      <c r="AX37" s="302"/>
      <c r="AY37" s="302"/>
      <c r="AZ37" s="302"/>
      <c r="BA37" s="324"/>
    </row>
    <row r="38" spans="1:53" ht="17.25" customHeight="1">
      <c r="A38" s="303"/>
      <c r="B38" s="1010"/>
      <c r="C38" s="1008"/>
      <c r="D38" s="1008"/>
      <c r="E38" s="1008"/>
      <c r="F38" s="1008"/>
      <c r="G38" s="1008"/>
      <c r="H38" s="1008"/>
      <c r="I38" s="1008"/>
      <c r="J38" s="1008"/>
      <c r="K38" s="1008"/>
      <c r="L38" s="1008"/>
      <c r="M38" s="1008"/>
      <c r="N38" s="1009"/>
      <c r="O38" s="311"/>
      <c r="P38" s="302"/>
      <c r="Q38" s="302"/>
      <c r="R38" s="302"/>
      <c r="S38" s="302"/>
      <c r="T38" s="302"/>
      <c r="U38" s="302"/>
      <c r="V38" s="31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15"/>
      <c r="AW38" s="302"/>
      <c r="AX38" s="302"/>
      <c r="AY38" s="302"/>
      <c r="AZ38" s="302"/>
      <c r="BA38" s="324"/>
    </row>
    <row r="39" spans="1:53" ht="17.25" customHeight="1">
      <c r="A39" s="303"/>
      <c r="B39" s="1010"/>
      <c r="C39" s="1008"/>
      <c r="D39" s="1008"/>
      <c r="E39" s="1008"/>
      <c r="F39" s="1008"/>
      <c r="G39" s="1008"/>
      <c r="H39" s="1008"/>
      <c r="I39" s="1008"/>
      <c r="J39" s="1008"/>
      <c r="K39" s="1008"/>
      <c r="L39" s="1008"/>
      <c r="M39" s="1008"/>
      <c r="N39" s="1009"/>
      <c r="O39" s="311"/>
      <c r="P39" s="302"/>
      <c r="Q39" s="302" t="s">
        <v>730</v>
      </c>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16"/>
    </row>
    <row r="40" spans="1:53" ht="17.25">
      <c r="A40" s="303"/>
      <c r="B40" s="1011"/>
      <c r="C40" s="1012"/>
      <c r="D40" s="1012"/>
      <c r="E40" s="1012"/>
      <c r="F40" s="1012"/>
      <c r="G40" s="1012"/>
      <c r="H40" s="1012"/>
      <c r="I40" s="1012"/>
      <c r="J40" s="1012"/>
      <c r="K40" s="1012"/>
      <c r="L40" s="1012"/>
      <c r="M40" s="1012"/>
      <c r="N40" s="1013"/>
      <c r="O40" s="318"/>
      <c r="P40" s="319"/>
      <c r="Q40" s="319"/>
      <c r="R40" s="319"/>
      <c r="S40" s="319"/>
      <c r="T40" s="319"/>
      <c r="U40" s="319"/>
      <c r="V40" s="319"/>
      <c r="W40" s="319"/>
      <c r="X40" s="319"/>
      <c r="Y40" s="319"/>
      <c r="Z40" s="320"/>
      <c r="AA40" s="320"/>
      <c r="AB40" s="320"/>
      <c r="AC40" s="320"/>
      <c r="AD40" s="320"/>
      <c r="AE40" s="320"/>
      <c r="AF40" s="320"/>
      <c r="AG40" s="320"/>
      <c r="AH40" s="320"/>
      <c r="AI40" s="321"/>
      <c r="AJ40" s="320"/>
      <c r="AK40" s="320"/>
      <c r="AL40" s="320"/>
      <c r="AM40" s="320"/>
      <c r="AN40" s="320"/>
      <c r="AO40" s="320"/>
      <c r="AP40" s="320"/>
      <c r="AQ40" s="320"/>
      <c r="AR40" s="320"/>
      <c r="AS40" s="320"/>
      <c r="AT40" s="320"/>
      <c r="AU40" s="320"/>
      <c r="AV40" s="320"/>
      <c r="AW40" s="320"/>
      <c r="AX40" s="320"/>
      <c r="AY40" s="320"/>
      <c r="AZ40" s="320"/>
      <c r="BA40" s="322"/>
    </row>
    <row r="41" spans="1:59" ht="17.25">
      <c r="A41" s="303"/>
      <c r="B41" s="1004" t="s">
        <v>731</v>
      </c>
      <c r="C41" s="1005"/>
      <c r="D41" s="1005"/>
      <c r="E41" s="1005"/>
      <c r="F41" s="1005"/>
      <c r="G41" s="1005"/>
      <c r="H41" s="1005"/>
      <c r="I41" s="1005"/>
      <c r="J41" s="1005"/>
      <c r="K41" s="1005"/>
      <c r="L41" s="1005"/>
      <c r="M41" s="1005"/>
      <c r="N41" s="1006"/>
      <c r="O41" s="1014" t="s">
        <v>732</v>
      </c>
      <c r="P41" s="1015"/>
      <c r="Q41" s="1015"/>
      <c r="R41" s="1015"/>
      <c r="S41" s="1015"/>
      <c r="T41" s="1015"/>
      <c r="U41" s="1015"/>
      <c r="V41" s="1015"/>
      <c r="W41" s="1015"/>
      <c r="X41" s="1015"/>
      <c r="Y41" s="1015"/>
      <c r="Z41" s="1015"/>
      <c r="AA41" s="1015"/>
      <c r="AB41" s="1015"/>
      <c r="AC41" s="1015"/>
      <c r="AD41" s="1015"/>
      <c r="AE41" s="1015"/>
      <c r="AF41" s="1015"/>
      <c r="AG41" s="1015"/>
      <c r="AH41" s="1015"/>
      <c r="AI41" s="1015"/>
      <c r="AJ41" s="1015"/>
      <c r="AK41" s="1015"/>
      <c r="AL41" s="1015"/>
      <c r="AM41" s="1015"/>
      <c r="AN41" s="1015"/>
      <c r="AO41" s="1015"/>
      <c r="AP41" s="1015"/>
      <c r="AQ41" s="1015"/>
      <c r="AR41" s="1015"/>
      <c r="AS41" s="1015"/>
      <c r="AT41" s="1015"/>
      <c r="AU41" s="1015"/>
      <c r="AV41" s="1015"/>
      <c r="AW41" s="1015"/>
      <c r="AX41" s="1015"/>
      <c r="AY41" s="1015"/>
      <c r="AZ41" s="1015"/>
      <c r="BA41" s="1016"/>
      <c r="BG41" s="304"/>
    </row>
    <row r="42" spans="1:59" ht="17.25">
      <c r="A42" s="303"/>
      <c r="B42" s="1007"/>
      <c r="C42" s="1008"/>
      <c r="D42" s="1008"/>
      <c r="E42" s="1008"/>
      <c r="F42" s="1008"/>
      <c r="G42" s="1008"/>
      <c r="H42" s="1008"/>
      <c r="I42" s="1008"/>
      <c r="J42" s="1008"/>
      <c r="K42" s="1008"/>
      <c r="L42" s="1008"/>
      <c r="M42" s="1008"/>
      <c r="N42" s="1009"/>
      <c r="O42" s="1017"/>
      <c r="P42" s="1018"/>
      <c r="Q42" s="1018"/>
      <c r="R42" s="1018"/>
      <c r="S42" s="1018"/>
      <c r="T42" s="1018"/>
      <c r="U42" s="1018"/>
      <c r="V42" s="1018"/>
      <c r="W42" s="1018"/>
      <c r="X42" s="1018"/>
      <c r="Y42" s="1018"/>
      <c r="Z42" s="1018"/>
      <c r="AA42" s="1018"/>
      <c r="AB42" s="1018"/>
      <c r="AC42" s="1018"/>
      <c r="AD42" s="1018"/>
      <c r="AE42" s="1018"/>
      <c r="AF42" s="1018"/>
      <c r="AG42" s="1018"/>
      <c r="AH42" s="1018"/>
      <c r="AI42" s="1018"/>
      <c r="AJ42" s="1018"/>
      <c r="AK42" s="1018"/>
      <c r="AL42" s="1018"/>
      <c r="AM42" s="1018"/>
      <c r="AN42" s="1018"/>
      <c r="AO42" s="1018"/>
      <c r="AP42" s="1018"/>
      <c r="AQ42" s="1018"/>
      <c r="AR42" s="1018"/>
      <c r="AS42" s="1018"/>
      <c r="AT42" s="1018"/>
      <c r="AU42" s="1018"/>
      <c r="AV42" s="1018"/>
      <c r="AW42" s="1018"/>
      <c r="AX42" s="1018"/>
      <c r="AY42" s="1018"/>
      <c r="AZ42" s="1018"/>
      <c r="BA42" s="1019"/>
      <c r="BG42" s="304"/>
    </row>
    <row r="43" spans="1:53" ht="17.25" customHeight="1">
      <c r="A43" s="303"/>
      <c r="B43" s="1010"/>
      <c r="C43" s="1008"/>
      <c r="D43" s="1008"/>
      <c r="E43" s="1008"/>
      <c r="F43" s="1008"/>
      <c r="G43" s="1008"/>
      <c r="H43" s="1008"/>
      <c r="I43" s="1008"/>
      <c r="J43" s="1008"/>
      <c r="K43" s="1008"/>
      <c r="L43" s="1008"/>
      <c r="M43" s="1008"/>
      <c r="N43" s="1009"/>
      <c r="O43" s="1017"/>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M43" s="1018"/>
      <c r="AN43" s="1018"/>
      <c r="AO43" s="1018"/>
      <c r="AP43" s="1018"/>
      <c r="AQ43" s="1018"/>
      <c r="AR43" s="1018"/>
      <c r="AS43" s="1018"/>
      <c r="AT43" s="1018"/>
      <c r="AU43" s="1018"/>
      <c r="AV43" s="1018"/>
      <c r="AW43" s="1018"/>
      <c r="AX43" s="1018"/>
      <c r="AY43" s="1018"/>
      <c r="AZ43" s="1018"/>
      <c r="BA43" s="1019"/>
    </row>
    <row r="44" spans="1:53" ht="17.25" customHeight="1">
      <c r="A44" s="303"/>
      <c r="B44" s="1010"/>
      <c r="C44" s="1008"/>
      <c r="D44" s="1008"/>
      <c r="E44" s="1008"/>
      <c r="F44" s="1008"/>
      <c r="G44" s="1008"/>
      <c r="H44" s="1008"/>
      <c r="I44" s="1008"/>
      <c r="J44" s="1008"/>
      <c r="K44" s="1008"/>
      <c r="L44" s="1008"/>
      <c r="M44" s="1008"/>
      <c r="N44" s="1009"/>
      <c r="O44" s="1017"/>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1018"/>
      <c r="AL44" s="1018"/>
      <c r="AM44" s="1018"/>
      <c r="AN44" s="1018"/>
      <c r="AO44" s="1018"/>
      <c r="AP44" s="1018"/>
      <c r="AQ44" s="1018"/>
      <c r="AR44" s="1018"/>
      <c r="AS44" s="1018"/>
      <c r="AT44" s="1018"/>
      <c r="AU44" s="1018"/>
      <c r="AV44" s="1018"/>
      <c r="AW44" s="1018"/>
      <c r="AX44" s="1018"/>
      <c r="AY44" s="1018"/>
      <c r="AZ44" s="1018"/>
      <c r="BA44" s="1019"/>
    </row>
    <row r="45" spans="1:53" ht="17.25">
      <c r="A45" s="303"/>
      <c r="B45" s="1011"/>
      <c r="C45" s="1012"/>
      <c r="D45" s="1012"/>
      <c r="E45" s="1012"/>
      <c r="F45" s="1012"/>
      <c r="G45" s="1012"/>
      <c r="H45" s="1012"/>
      <c r="I45" s="1012"/>
      <c r="J45" s="1012"/>
      <c r="K45" s="1012"/>
      <c r="L45" s="1012"/>
      <c r="M45" s="1012"/>
      <c r="N45" s="1013"/>
      <c r="O45" s="1020"/>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c r="AL45" s="1021"/>
      <c r="AM45" s="1021"/>
      <c r="AN45" s="1021"/>
      <c r="AO45" s="1021"/>
      <c r="AP45" s="1021"/>
      <c r="AQ45" s="1021"/>
      <c r="AR45" s="1021"/>
      <c r="AS45" s="1021"/>
      <c r="AT45" s="1021"/>
      <c r="AU45" s="1021"/>
      <c r="AV45" s="1021"/>
      <c r="AW45" s="1021"/>
      <c r="AX45" s="1021"/>
      <c r="AY45" s="1021"/>
      <c r="AZ45" s="1021"/>
      <c r="BA45" s="1022"/>
    </row>
  </sheetData>
  <sheetProtection selectLockedCells="1"/>
  <mergeCells count="20">
    <mergeCell ref="B2:BA5"/>
    <mergeCell ref="B7:BA8"/>
    <mergeCell ref="B11:J11"/>
    <mergeCell ref="K11:BA11"/>
    <mergeCell ref="B13:N13"/>
    <mergeCell ref="O13:BA13"/>
    <mergeCell ref="B41:N45"/>
    <mergeCell ref="O41:BA45"/>
    <mergeCell ref="B14:N23"/>
    <mergeCell ref="Z15:AX15"/>
    <mergeCell ref="Z18:AX18"/>
    <mergeCell ref="Z21:AX21"/>
    <mergeCell ref="B24:N30"/>
    <mergeCell ref="AD25:AI25"/>
    <mergeCell ref="AD28:AI28"/>
    <mergeCell ref="B31:N33"/>
    <mergeCell ref="Q32:AO32"/>
    <mergeCell ref="B34:N40"/>
    <mergeCell ref="W35:AU35"/>
    <mergeCell ref="W37:AU37"/>
  </mergeCells>
  <dataValidations count="5">
    <dataValidation type="custom" allowBlank="1" showInputMessage="1" showErrorMessage="1" imeMode="disabled" sqref="Z15:AX15 Z18:AX18 Z21:AX21">
      <formula1>LEN(Z9)=LENB(Z9)</formula1>
    </dataValidation>
    <dataValidation allowBlank="1" showErrorMessage="1" imeMode="disabled" sqref="W37:AU37"/>
    <dataValidation allowBlank="1" showInputMessage="1" showErrorMessage="1" imeMode="disabled" sqref="W35:AU35"/>
    <dataValidation type="whole" allowBlank="1" showErrorMessage="1" errorTitle="入力エラー" error="数字を入力してください" imeMode="disabled" sqref="AD25:AI25 AD28:AI28">
      <formula1>1</formula1>
      <formula2>10000</formula2>
    </dataValidation>
    <dataValidation type="list" allowBlank="1" showInputMessage="1" showErrorMessage="1" sqref="P31 P24 P14 P34">
      <formula1>"□,■"</formula1>
    </dataValidation>
  </dataValidations>
  <printOptions horizontalCentered="1"/>
  <pageMargins left="0.236220472440945" right="0.236220472440945" top="0.748031496062992" bottom="0.748031496062992" header="0.31496062992126" footer="0.31496062992126"/>
  <pageSetup orientation="portrait" paperSize="9" scale="71" r:id="rId1"/>
  <headerFooter>
    <oddFooter>&amp;RNDA対象資料:パ３-2019-170-SYS000556(S)</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BZ48"/>
  <sheetViews>
    <sheetView showGridLines="0" view="pageBreakPreview" zoomScaleNormal="85" zoomScaleSheetLayoutView="100" workbookViewId="0" topLeftCell="B1">
      <selection pane="topLeft" activeCell="Z13" sqref="Z13"/>
    </sheetView>
  </sheetViews>
  <sheetFormatPr defaultColWidth="2.505" defaultRowHeight="17.25"/>
  <cols>
    <col min="1" max="49" width="2.5" style="295"/>
    <col min="50" max="50" width="5.5" style="295" bestFit="1" customWidth="1"/>
    <col min="51" max="52" width="2.5" style="295"/>
    <col min="53" max="53" width="5.5" style="295" bestFit="1" customWidth="1"/>
    <col min="54" max="16384" width="2.5" style="295"/>
  </cols>
  <sheetData>
    <row r="1" spans="1:54" s="383" customFormat="1" ht="12.75" customHeight="1">
      <c r="A1" s="298"/>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row>
    <row r="2" spans="1:54" s="383" customFormat="1" ht="6.75" customHeight="1">
      <c r="A2" s="298"/>
      <c r="B2" s="1047" t="s">
        <v>980</v>
      </c>
      <c r="C2" s="1047"/>
      <c r="D2" s="1047"/>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c r="AE2" s="1047"/>
      <c r="AF2" s="1047"/>
      <c r="AG2" s="1047"/>
      <c r="AH2" s="1047"/>
      <c r="AI2" s="1047"/>
      <c r="AJ2" s="1047"/>
      <c r="AK2" s="1047"/>
      <c r="AL2" s="1047"/>
      <c r="AM2" s="1047"/>
      <c r="AN2" s="1047"/>
      <c r="AO2" s="1047"/>
      <c r="AP2" s="1047"/>
      <c r="AQ2" s="1047"/>
      <c r="AR2" s="1047"/>
      <c r="AS2" s="1047"/>
      <c r="AT2" s="1047"/>
      <c r="AU2" s="1047"/>
      <c r="AV2" s="1047"/>
      <c r="AW2" s="1047"/>
      <c r="AX2" s="1047"/>
      <c r="AY2" s="1047"/>
      <c r="AZ2" s="1047"/>
      <c r="BA2" s="1047"/>
      <c r="BB2" s="298"/>
    </row>
    <row r="3" spans="1:54" s="383" customFormat="1" ht="6.75" customHeight="1">
      <c r="A3" s="298"/>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c r="AH3" s="1047"/>
      <c r="AI3" s="1047"/>
      <c r="AJ3" s="1047"/>
      <c r="AK3" s="1047"/>
      <c r="AL3" s="1047"/>
      <c r="AM3" s="1047"/>
      <c r="AN3" s="1047"/>
      <c r="AO3" s="1047"/>
      <c r="AP3" s="1047"/>
      <c r="AQ3" s="1047"/>
      <c r="AR3" s="1047"/>
      <c r="AS3" s="1047"/>
      <c r="AT3" s="1047"/>
      <c r="AU3" s="1047"/>
      <c r="AV3" s="1047"/>
      <c r="AW3" s="1047"/>
      <c r="AX3" s="1047"/>
      <c r="AY3" s="1047"/>
      <c r="AZ3" s="1047"/>
      <c r="BA3" s="1047"/>
      <c r="BB3" s="298"/>
    </row>
    <row r="4" spans="1:54" s="383" customFormat="1" ht="6.75" customHeight="1">
      <c r="A4" s="298"/>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1047"/>
      <c r="BA4" s="1047"/>
      <c r="BB4" s="298"/>
    </row>
    <row r="5" spans="1:54" s="383" customFormat="1" ht="6.75" customHeight="1">
      <c r="A5" s="298"/>
      <c r="B5" s="1047"/>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c r="AM5" s="1047"/>
      <c r="AN5" s="1047"/>
      <c r="AO5" s="1047"/>
      <c r="AP5" s="1047"/>
      <c r="AQ5" s="1047"/>
      <c r="AR5" s="1047"/>
      <c r="AS5" s="1047"/>
      <c r="AT5" s="1047"/>
      <c r="AU5" s="1047"/>
      <c r="AV5" s="1047"/>
      <c r="AW5" s="1047"/>
      <c r="AX5" s="1047"/>
      <c r="AY5" s="1047"/>
      <c r="AZ5" s="1047"/>
      <c r="BA5" s="1047"/>
      <c r="BB5" s="298"/>
    </row>
    <row r="6" spans="1:54" s="383" customFormat="1" ht="6.75" customHeight="1">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row>
    <row r="7" spans="1:58" ht="17.25">
      <c r="A7" s="298"/>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1048" t="str">
        <f>設定変更依頼書!AR8</f>
        <v>Ver.2.9(2022.9.30～）</v>
      </c>
      <c r="AU7" s="1048"/>
      <c r="AV7" s="1048"/>
      <c r="AW7" s="1048"/>
      <c r="AX7" s="1048"/>
      <c r="AY7" s="1048"/>
      <c r="AZ7" s="1048"/>
      <c r="BA7" s="1048"/>
      <c r="BB7" s="298"/>
      <c r="BF7" s="384"/>
    </row>
    <row r="8" spans="1:75" ht="18" thickBo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O8" s="384"/>
      <c r="BW8" s="384"/>
    </row>
    <row r="9" spans="1:78" ht="13.5" customHeight="1">
      <c r="A9" s="298"/>
      <c r="B9" s="1049" t="s">
        <v>981</v>
      </c>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0"/>
      <c r="AL9" s="1050"/>
      <c r="AM9" s="1050"/>
      <c r="AN9" s="1050"/>
      <c r="AO9" s="1050"/>
      <c r="AP9" s="1050"/>
      <c r="AQ9" s="1050"/>
      <c r="AR9" s="1050"/>
      <c r="AS9" s="1050"/>
      <c r="AT9" s="1050"/>
      <c r="AU9" s="1050"/>
      <c r="AV9" s="1050"/>
      <c r="AW9" s="1050"/>
      <c r="AX9" s="1050"/>
      <c r="AY9" s="1050"/>
      <c r="AZ9" s="1050"/>
      <c r="BA9" s="1051"/>
      <c r="BB9" s="298"/>
      <c r="BI9" s="384"/>
      <c r="BZ9" s="384"/>
    </row>
    <row r="10" spans="1:54" ht="18" thickBot="1">
      <c r="A10" s="298"/>
      <c r="B10" s="1052"/>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4"/>
      <c r="BB10" s="298"/>
    </row>
    <row r="11" spans="1:78" ht="14.25" customHeight="1" thickBot="1">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I11" s="384"/>
      <c r="BZ11" s="384"/>
    </row>
    <row r="12" spans="1:60" ht="32.25" customHeight="1" thickBot="1">
      <c r="A12" s="298"/>
      <c r="B12" s="1055" t="s">
        <v>3</v>
      </c>
      <c r="C12" s="1056"/>
      <c r="D12" s="1056"/>
      <c r="E12" s="1056"/>
      <c r="F12" s="1056"/>
      <c r="G12" s="1056"/>
      <c r="H12" s="1056"/>
      <c r="I12" s="1056"/>
      <c r="J12" s="1056"/>
      <c r="K12" s="1056"/>
      <c r="L12" s="1056"/>
      <c r="M12" s="1056"/>
      <c r="N12" s="1057"/>
      <c r="O12" s="1055" t="s">
        <v>5</v>
      </c>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6"/>
      <c r="AK12" s="1056"/>
      <c r="AL12" s="1056"/>
      <c r="AM12" s="1056"/>
      <c r="AN12" s="1056"/>
      <c r="AO12" s="1056"/>
      <c r="AP12" s="1056"/>
      <c r="AQ12" s="1056"/>
      <c r="AR12" s="1056"/>
      <c r="AS12" s="1056"/>
      <c r="AT12" s="1056"/>
      <c r="AU12" s="1056"/>
      <c r="AV12" s="1056"/>
      <c r="AW12" s="1056"/>
      <c r="AX12" s="1056"/>
      <c r="AY12" s="1056"/>
      <c r="AZ12" s="1056"/>
      <c r="BA12" s="1057"/>
      <c r="BB12" s="298"/>
      <c r="BF12" s="385"/>
      <c r="BG12" s="386"/>
      <c r="BH12" s="385"/>
    </row>
    <row r="13" spans="1:60" ht="17.25">
      <c r="A13" s="298"/>
      <c r="B13" s="1037" t="s">
        <v>1001</v>
      </c>
      <c r="C13" s="1038"/>
      <c r="D13" s="1038"/>
      <c r="E13" s="1038"/>
      <c r="F13" s="1038"/>
      <c r="G13" s="1038"/>
      <c r="H13" s="1038"/>
      <c r="I13" s="1038"/>
      <c r="J13" s="1038"/>
      <c r="K13" s="1038"/>
      <c r="L13" s="1038"/>
      <c r="M13" s="1038"/>
      <c r="N13" s="1039"/>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387"/>
      <c r="BB13" s="298"/>
      <c r="BF13" s="385"/>
      <c r="BG13" s="386"/>
      <c r="BH13" s="385"/>
    </row>
    <row r="14" spans="1:60" ht="17.25">
      <c r="A14" s="298"/>
      <c r="B14" s="1040"/>
      <c r="C14" s="1041"/>
      <c r="D14" s="1041"/>
      <c r="E14" s="1041"/>
      <c r="F14" s="1041"/>
      <c r="G14" s="1041"/>
      <c r="H14" s="1041"/>
      <c r="I14" s="1041"/>
      <c r="J14" s="1041"/>
      <c r="K14" s="1041"/>
      <c r="L14" s="1041"/>
      <c r="M14" s="1041"/>
      <c r="N14" s="1042"/>
      <c r="O14" s="298"/>
      <c r="P14" s="298"/>
      <c r="Q14" s="384" t="s">
        <v>982</v>
      </c>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388"/>
      <c r="BB14" s="298"/>
      <c r="BG14" s="386"/>
      <c r="BH14" s="389"/>
    </row>
    <row r="15" spans="1:60" ht="17.25">
      <c r="A15" s="298"/>
      <c r="B15" s="1040"/>
      <c r="C15" s="1041"/>
      <c r="D15" s="1041"/>
      <c r="E15" s="1041"/>
      <c r="F15" s="1041"/>
      <c r="G15" s="1041"/>
      <c r="H15" s="1041"/>
      <c r="I15" s="1041"/>
      <c r="J15" s="1041"/>
      <c r="K15" s="1041"/>
      <c r="L15" s="1041"/>
      <c r="M15" s="1041"/>
      <c r="N15" s="1042"/>
      <c r="O15" s="298"/>
      <c r="P15" s="298"/>
      <c r="Q15" s="298"/>
      <c r="R15" s="298"/>
      <c r="S15" s="298"/>
      <c r="T15" s="298"/>
      <c r="U15" s="298"/>
      <c r="V15" s="298"/>
      <c r="W15" s="298"/>
      <c r="X15" s="298"/>
      <c r="Y15" s="298"/>
      <c r="Z15" s="384" t="s">
        <v>983</v>
      </c>
      <c r="AA15" s="298"/>
      <c r="AB15" s="298"/>
      <c r="AC15" s="298"/>
      <c r="AD15" s="298"/>
      <c r="AE15" s="298"/>
      <c r="AF15" s="298"/>
      <c r="AG15" s="298"/>
      <c r="AH15" s="298"/>
      <c r="AI15" s="298"/>
      <c r="AJ15" s="384" t="s">
        <v>984</v>
      </c>
      <c r="AK15" s="298"/>
      <c r="AL15" s="298"/>
      <c r="AM15" s="298"/>
      <c r="AN15" s="298"/>
      <c r="AO15" s="298"/>
      <c r="AP15" s="298"/>
      <c r="AQ15" s="298"/>
      <c r="AR15" s="298"/>
      <c r="AS15" s="298"/>
      <c r="AT15" s="298"/>
      <c r="AU15" s="298"/>
      <c r="AV15" s="298"/>
      <c r="AW15" s="298"/>
      <c r="AX15" s="298"/>
      <c r="AY15" s="298"/>
      <c r="AZ15" s="298"/>
      <c r="BA15" s="388"/>
      <c r="BB15" s="298"/>
      <c r="BF15" s="389"/>
      <c r="BG15" s="386"/>
      <c r="BH15" s="389"/>
    </row>
    <row r="16" spans="1:59" ht="17.25">
      <c r="A16" s="298"/>
      <c r="B16" s="1040"/>
      <c r="C16" s="1041"/>
      <c r="D16" s="1041"/>
      <c r="E16" s="1041"/>
      <c r="F16" s="1041"/>
      <c r="G16" s="1041"/>
      <c r="H16" s="1041"/>
      <c r="I16" s="1041"/>
      <c r="J16" s="1041"/>
      <c r="K16" s="1041"/>
      <c r="L16" s="1041"/>
      <c r="M16" s="1041"/>
      <c r="N16" s="1042"/>
      <c r="O16" s="298"/>
      <c r="P16" s="298"/>
      <c r="Q16" s="298"/>
      <c r="R16" s="298"/>
      <c r="S16" s="298"/>
      <c r="T16" s="298"/>
      <c r="U16" s="384" t="s">
        <v>985</v>
      </c>
      <c r="V16" s="298"/>
      <c r="W16" s="298"/>
      <c r="X16" s="298"/>
      <c r="Y16" s="298" t="s">
        <v>11</v>
      </c>
      <c r="Z16" s="1058"/>
      <c r="AA16" s="1058"/>
      <c r="AB16" s="1058"/>
      <c r="AC16" s="298" t="s">
        <v>18</v>
      </c>
      <c r="AD16" s="298"/>
      <c r="AE16" s="298"/>
      <c r="AF16" s="298" t="s">
        <v>17</v>
      </c>
      <c r="AG16" s="298"/>
      <c r="AH16" s="298"/>
      <c r="AI16" s="298" t="s">
        <v>11</v>
      </c>
      <c r="AJ16" s="1058"/>
      <c r="AK16" s="1058"/>
      <c r="AL16" s="1058"/>
      <c r="AM16" s="384" t="s">
        <v>986</v>
      </c>
      <c r="AN16" s="298"/>
      <c r="AO16" s="298"/>
      <c r="AP16" s="298"/>
      <c r="AQ16" s="298"/>
      <c r="AR16" s="298"/>
      <c r="AS16" s="298"/>
      <c r="AT16" s="298"/>
      <c r="AU16" s="298"/>
      <c r="AV16" s="298"/>
      <c r="AW16" s="298"/>
      <c r="AX16" s="298"/>
      <c r="AY16" s="298"/>
      <c r="AZ16" s="298"/>
      <c r="BA16" s="388"/>
      <c r="BB16" s="298"/>
      <c r="BG16" s="386"/>
    </row>
    <row r="17" spans="1:59" ht="17.25">
      <c r="A17" s="298"/>
      <c r="B17" s="1040"/>
      <c r="C17" s="1041"/>
      <c r="D17" s="1041"/>
      <c r="E17" s="1041"/>
      <c r="F17" s="1041"/>
      <c r="G17" s="1041"/>
      <c r="H17" s="1041"/>
      <c r="I17" s="1041"/>
      <c r="J17" s="1041"/>
      <c r="K17" s="1041"/>
      <c r="L17" s="1041"/>
      <c r="M17" s="1041"/>
      <c r="N17" s="1042"/>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388"/>
      <c r="BB17" s="298"/>
      <c r="BG17" s="386"/>
    </row>
    <row r="18" spans="1:59" ht="17.25">
      <c r="A18" s="298"/>
      <c r="B18" s="1040"/>
      <c r="C18" s="1041"/>
      <c r="D18" s="1041"/>
      <c r="E18" s="1041"/>
      <c r="F18" s="1041"/>
      <c r="G18" s="1041"/>
      <c r="H18" s="1041"/>
      <c r="I18" s="1041"/>
      <c r="J18" s="1041"/>
      <c r="K18" s="1041"/>
      <c r="L18" s="1041"/>
      <c r="M18" s="1041"/>
      <c r="N18" s="1042"/>
      <c r="O18" s="298"/>
      <c r="P18" s="298"/>
      <c r="Q18" s="298"/>
      <c r="R18" s="298"/>
      <c r="S18" s="298"/>
      <c r="T18" s="298"/>
      <c r="U18" s="384" t="s">
        <v>987</v>
      </c>
      <c r="V18" s="298"/>
      <c r="W18" s="298"/>
      <c r="X18" s="298"/>
      <c r="Y18" s="298" t="s">
        <v>11</v>
      </c>
      <c r="Z18" s="1058"/>
      <c r="AA18" s="1058"/>
      <c r="AB18" s="1058"/>
      <c r="AC18" s="298" t="s">
        <v>18</v>
      </c>
      <c r="AD18" s="298"/>
      <c r="AE18" s="298"/>
      <c r="AF18" s="298" t="s">
        <v>17</v>
      </c>
      <c r="AG18" s="298"/>
      <c r="AH18" s="298"/>
      <c r="AI18" s="298" t="s">
        <v>11</v>
      </c>
      <c r="AJ18" s="1058"/>
      <c r="AK18" s="1058"/>
      <c r="AL18" s="1058"/>
      <c r="AM18" s="384" t="s">
        <v>986</v>
      </c>
      <c r="AN18" s="298"/>
      <c r="AO18" s="298"/>
      <c r="AP18" s="298"/>
      <c r="AQ18" s="298"/>
      <c r="AR18" s="298"/>
      <c r="AS18" s="298"/>
      <c r="AT18" s="298"/>
      <c r="AU18" s="298"/>
      <c r="AV18" s="298"/>
      <c r="AW18" s="298"/>
      <c r="AX18" s="298"/>
      <c r="AY18" s="298"/>
      <c r="AZ18" s="298"/>
      <c r="BA18" s="388"/>
      <c r="BB18" s="298"/>
      <c r="BG18" s="386"/>
    </row>
    <row r="19" spans="1:59" ht="17.25">
      <c r="A19" s="298"/>
      <c r="B19" s="1040"/>
      <c r="C19" s="1041"/>
      <c r="D19" s="1041"/>
      <c r="E19" s="1041"/>
      <c r="F19" s="1041"/>
      <c r="G19" s="1041"/>
      <c r="H19" s="1041"/>
      <c r="I19" s="1041"/>
      <c r="J19" s="1041"/>
      <c r="K19" s="1041"/>
      <c r="L19" s="1041"/>
      <c r="M19" s="1041"/>
      <c r="N19" s="1042"/>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388"/>
      <c r="BB19" s="298"/>
      <c r="BG19" s="386"/>
    </row>
    <row r="20" spans="1:59" ht="17.25">
      <c r="A20" s="298"/>
      <c r="B20" s="1040"/>
      <c r="C20" s="1041"/>
      <c r="D20" s="1041"/>
      <c r="E20" s="1041"/>
      <c r="F20" s="1041"/>
      <c r="G20" s="1041"/>
      <c r="H20" s="1041"/>
      <c r="I20" s="1041"/>
      <c r="J20" s="1041"/>
      <c r="K20" s="1041"/>
      <c r="L20" s="1041"/>
      <c r="M20" s="1041"/>
      <c r="N20" s="1042"/>
      <c r="O20" s="298"/>
      <c r="P20" s="298"/>
      <c r="Q20" s="298" t="s">
        <v>988</v>
      </c>
      <c r="R20" s="298"/>
      <c r="S20" s="298" t="s">
        <v>989</v>
      </c>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388"/>
      <c r="BB20" s="298"/>
      <c r="BG20" s="386"/>
    </row>
    <row r="21" spans="1:59" ht="17.25">
      <c r="A21" s="298"/>
      <c r="B21" s="1040"/>
      <c r="C21" s="1041"/>
      <c r="D21" s="1041"/>
      <c r="E21" s="1041"/>
      <c r="F21" s="1041"/>
      <c r="G21" s="1041"/>
      <c r="H21" s="1041"/>
      <c r="I21" s="1041"/>
      <c r="J21" s="1041"/>
      <c r="K21" s="1041"/>
      <c r="L21" s="1041"/>
      <c r="M21" s="1041"/>
      <c r="N21" s="1042"/>
      <c r="O21" s="298"/>
      <c r="P21" s="298"/>
      <c r="Q21" s="298" t="s">
        <v>988</v>
      </c>
      <c r="R21" s="298"/>
      <c r="S21" s="298" t="s">
        <v>990</v>
      </c>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388"/>
      <c r="BB21" s="298"/>
      <c r="BG21" s="386"/>
    </row>
    <row r="22" spans="1:59" ht="17.25" customHeight="1">
      <c r="A22" s="298"/>
      <c r="B22" s="1040"/>
      <c r="C22" s="1041"/>
      <c r="D22" s="1041"/>
      <c r="E22" s="1041"/>
      <c r="F22" s="1041"/>
      <c r="G22" s="1041"/>
      <c r="H22" s="1041"/>
      <c r="I22" s="1041"/>
      <c r="J22" s="1041"/>
      <c r="K22" s="1041"/>
      <c r="L22" s="1041"/>
      <c r="M22" s="1041"/>
      <c r="N22" s="1042"/>
      <c r="O22" s="298"/>
      <c r="P22" s="298"/>
      <c r="Q22" s="298"/>
      <c r="R22" s="298"/>
      <c r="S22" s="298" t="s">
        <v>991</v>
      </c>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388"/>
      <c r="BB22" s="298"/>
      <c r="BG22" s="386"/>
    </row>
    <row r="23" spans="1:60" ht="17.25" customHeight="1">
      <c r="A23" s="298"/>
      <c r="B23" s="1040"/>
      <c r="C23" s="1041"/>
      <c r="D23" s="1041"/>
      <c r="E23" s="1041"/>
      <c r="F23" s="1041"/>
      <c r="G23" s="1041"/>
      <c r="H23" s="1041"/>
      <c r="I23" s="1041"/>
      <c r="J23" s="1041"/>
      <c r="K23" s="1041"/>
      <c r="L23" s="1041"/>
      <c r="M23" s="1041"/>
      <c r="N23" s="1042"/>
      <c r="O23" s="298"/>
      <c r="P23" s="298"/>
      <c r="Q23" s="298" t="s">
        <v>988</v>
      </c>
      <c r="R23" s="298"/>
      <c r="S23" s="298" t="s">
        <v>992</v>
      </c>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388"/>
      <c r="BB23" s="298"/>
      <c r="BF23" s="390"/>
      <c r="BG23" s="386"/>
      <c r="BH23" s="385"/>
    </row>
    <row r="24" spans="1:60" ht="17.25" customHeight="1">
      <c r="A24" s="298"/>
      <c r="B24" s="1040"/>
      <c r="C24" s="1041"/>
      <c r="D24" s="1041"/>
      <c r="E24" s="1041"/>
      <c r="F24" s="1041"/>
      <c r="G24" s="1041"/>
      <c r="H24" s="1041"/>
      <c r="I24" s="1041"/>
      <c r="J24" s="1041"/>
      <c r="K24" s="1041"/>
      <c r="L24" s="1041"/>
      <c r="M24" s="1041"/>
      <c r="N24" s="1042"/>
      <c r="O24" s="298"/>
      <c r="P24" s="298"/>
      <c r="Q24" s="298" t="s">
        <v>988</v>
      </c>
      <c r="R24" s="298"/>
      <c r="S24" s="298" t="s">
        <v>1000</v>
      </c>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388"/>
      <c r="BB24" s="298"/>
      <c r="BF24" s="390"/>
      <c r="BG24" s="386"/>
      <c r="BH24" s="385"/>
    </row>
    <row r="25" spans="1:59" ht="18" thickBot="1">
      <c r="A25" s="298"/>
      <c r="B25" s="1043"/>
      <c r="C25" s="1044"/>
      <c r="D25" s="1044"/>
      <c r="E25" s="1044"/>
      <c r="F25" s="1044"/>
      <c r="G25" s="1044"/>
      <c r="H25" s="1044"/>
      <c r="I25" s="1044"/>
      <c r="J25" s="1044"/>
      <c r="K25" s="1044"/>
      <c r="L25" s="1044"/>
      <c r="M25" s="1044"/>
      <c r="N25" s="1045"/>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388"/>
      <c r="BB25" s="298"/>
      <c r="BG25" s="386"/>
    </row>
    <row r="26" spans="1:54" ht="17.25">
      <c r="A26" s="298"/>
      <c r="B26" s="1037" t="s">
        <v>993</v>
      </c>
      <c r="C26" s="1038"/>
      <c r="D26" s="1038"/>
      <c r="E26" s="1038"/>
      <c r="F26" s="1038"/>
      <c r="G26" s="1038"/>
      <c r="H26" s="1038"/>
      <c r="I26" s="1038"/>
      <c r="J26" s="1038"/>
      <c r="K26" s="1038"/>
      <c r="L26" s="1038"/>
      <c r="M26" s="1038"/>
      <c r="N26" s="1039"/>
      <c r="O26" s="391"/>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87"/>
      <c r="BB26" s="298"/>
    </row>
    <row r="27" spans="1:54" ht="17.25">
      <c r="A27" s="298"/>
      <c r="B27" s="1040"/>
      <c r="C27" s="1041"/>
      <c r="D27" s="1041"/>
      <c r="E27" s="1041"/>
      <c r="F27" s="1041"/>
      <c r="G27" s="1041"/>
      <c r="H27" s="1041"/>
      <c r="I27" s="1041"/>
      <c r="J27" s="1041"/>
      <c r="K27" s="1041"/>
      <c r="L27" s="1041"/>
      <c r="M27" s="1041"/>
      <c r="N27" s="1042"/>
      <c r="O27" s="393"/>
      <c r="P27" s="314"/>
      <c r="Q27" s="314" t="s">
        <v>994</v>
      </c>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88"/>
      <c r="BB27" s="298"/>
    </row>
    <row r="28" spans="1:54" ht="17.25">
      <c r="A28" s="298"/>
      <c r="B28" s="1040"/>
      <c r="C28" s="1041"/>
      <c r="D28" s="1041"/>
      <c r="E28" s="1041"/>
      <c r="F28" s="1041"/>
      <c r="G28" s="1041"/>
      <c r="H28" s="1041"/>
      <c r="I28" s="1041"/>
      <c r="J28" s="1041"/>
      <c r="K28" s="1041"/>
      <c r="L28" s="1041"/>
      <c r="M28" s="1041"/>
      <c r="N28" s="1042"/>
      <c r="O28" s="298"/>
      <c r="P28" s="298"/>
      <c r="Q28" s="298"/>
      <c r="R28" s="298"/>
      <c r="S28" s="298"/>
      <c r="T28" s="298"/>
      <c r="U28" s="384" t="s">
        <v>985</v>
      </c>
      <c r="V28" s="298"/>
      <c r="W28" s="298"/>
      <c r="X28" s="298"/>
      <c r="Y28" s="314"/>
      <c r="Z28" s="314" t="s">
        <v>11</v>
      </c>
      <c r="AA28" s="1046"/>
      <c r="AB28" s="1046"/>
      <c r="AC28" s="314"/>
      <c r="AD28" s="314"/>
      <c r="AE28" s="394" t="s">
        <v>995</v>
      </c>
      <c r="AF28" s="314" t="s">
        <v>18</v>
      </c>
      <c r="AG28" s="314"/>
      <c r="AH28" s="314"/>
      <c r="AI28" s="314"/>
      <c r="AJ28" s="314"/>
      <c r="AK28" s="314"/>
      <c r="AL28" s="314"/>
      <c r="AM28" s="314"/>
      <c r="AN28" s="314"/>
      <c r="AO28" s="314"/>
      <c r="AP28" s="314"/>
      <c r="AQ28" s="314"/>
      <c r="AR28" s="314"/>
      <c r="AS28" s="314"/>
      <c r="AT28" s="314"/>
      <c r="AU28" s="314"/>
      <c r="AV28" s="314"/>
      <c r="AW28" s="314"/>
      <c r="AX28" s="314"/>
      <c r="AY28" s="314"/>
      <c r="AZ28" s="314"/>
      <c r="BA28" s="388"/>
      <c r="BB28" s="298"/>
    </row>
    <row r="29" spans="1:54" ht="17.25">
      <c r="A29" s="298"/>
      <c r="B29" s="1040"/>
      <c r="C29" s="1041"/>
      <c r="D29" s="1041"/>
      <c r="E29" s="1041"/>
      <c r="F29" s="1041"/>
      <c r="G29" s="1041"/>
      <c r="H29" s="1041"/>
      <c r="I29" s="1041"/>
      <c r="J29" s="1041"/>
      <c r="K29" s="1041"/>
      <c r="L29" s="1041"/>
      <c r="M29" s="1041"/>
      <c r="N29" s="1042"/>
      <c r="O29" s="298"/>
      <c r="P29" s="298"/>
      <c r="Q29" s="298"/>
      <c r="R29" s="298"/>
      <c r="S29" s="298"/>
      <c r="T29" s="298"/>
      <c r="U29" s="298"/>
      <c r="V29" s="298"/>
      <c r="W29" s="298"/>
      <c r="X29" s="298"/>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88"/>
      <c r="BB29" s="298"/>
    </row>
    <row r="30" spans="1:54" ht="17.25">
      <c r="A30" s="298"/>
      <c r="B30" s="1040"/>
      <c r="C30" s="1041"/>
      <c r="D30" s="1041"/>
      <c r="E30" s="1041"/>
      <c r="F30" s="1041"/>
      <c r="G30" s="1041"/>
      <c r="H30" s="1041"/>
      <c r="I30" s="1041"/>
      <c r="J30" s="1041"/>
      <c r="K30" s="1041"/>
      <c r="L30" s="1041"/>
      <c r="M30" s="1041"/>
      <c r="N30" s="1042"/>
      <c r="O30" s="298"/>
      <c r="P30" s="298"/>
      <c r="Q30" s="298"/>
      <c r="R30" s="298"/>
      <c r="S30" s="298"/>
      <c r="T30" s="298"/>
      <c r="U30" s="384" t="s">
        <v>987</v>
      </c>
      <c r="V30" s="298"/>
      <c r="W30" s="298"/>
      <c r="X30" s="298"/>
      <c r="Y30" s="314"/>
      <c r="Z30" s="314" t="s">
        <v>11</v>
      </c>
      <c r="AA30" s="1046"/>
      <c r="AB30" s="1046"/>
      <c r="AC30" s="314"/>
      <c r="AD30" s="314"/>
      <c r="AE30" s="394" t="s">
        <v>995</v>
      </c>
      <c r="AF30" s="314" t="s">
        <v>18</v>
      </c>
      <c r="AG30" s="314"/>
      <c r="AH30" s="314"/>
      <c r="AI30" s="314"/>
      <c r="AJ30" s="314"/>
      <c r="AK30" s="314"/>
      <c r="AL30" s="314"/>
      <c r="AM30" s="314"/>
      <c r="AN30" s="314"/>
      <c r="AO30" s="314"/>
      <c r="AP30" s="314"/>
      <c r="AQ30" s="314"/>
      <c r="AR30" s="314"/>
      <c r="AS30" s="314"/>
      <c r="AT30" s="314"/>
      <c r="AU30" s="314"/>
      <c r="AV30" s="314"/>
      <c r="AW30" s="314"/>
      <c r="AX30" s="314"/>
      <c r="AY30" s="314"/>
      <c r="AZ30" s="314"/>
      <c r="BA30" s="388"/>
      <c r="BB30" s="298"/>
    </row>
    <row r="31" spans="1:54" ht="17.25">
      <c r="A31" s="298"/>
      <c r="B31" s="1040"/>
      <c r="C31" s="1041"/>
      <c r="D31" s="1041"/>
      <c r="E31" s="1041"/>
      <c r="F31" s="1041"/>
      <c r="G31" s="1041"/>
      <c r="H31" s="1041"/>
      <c r="I31" s="1041"/>
      <c r="J31" s="1041"/>
      <c r="K31" s="1041"/>
      <c r="L31" s="1041"/>
      <c r="M31" s="1041"/>
      <c r="N31" s="1042"/>
      <c r="O31" s="393"/>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88"/>
      <c r="BB31" s="298"/>
    </row>
    <row r="32" spans="1:54" ht="17.25">
      <c r="A32" s="298"/>
      <c r="B32" s="1040"/>
      <c r="C32" s="1041"/>
      <c r="D32" s="1041"/>
      <c r="E32" s="1041"/>
      <c r="F32" s="1041"/>
      <c r="G32" s="1041"/>
      <c r="H32" s="1041"/>
      <c r="I32" s="1041"/>
      <c r="J32" s="1041"/>
      <c r="K32" s="1041"/>
      <c r="L32" s="1041"/>
      <c r="M32" s="1041"/>
      <c r="N32" s="1042"/>
      <c r="O32" s="393"/>
      <c r="P32" s="314"/>
      <c r="Q32" s="298" t="s">
        <v>988</v>
      </c>
      <c r="R32" s="314"/>
      <c r="S32" s="314" t="s">
        <v>996</v>
      </c>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88"/>
      <c r="BB32" s="298"/>
    </row>
    <row r="33" spans="1:54" ht="18" thickBot="1">
      <c r="A33" s="298"/>
      <c r="B33" s="1043"/>
      <c r="C33" s="1044"/>
      <c r="D33" s="1044"/>
      <c r="E33" s="1044"/>
      <c r="F33" s="1044"/>
      <c r="G33" s="1044"/>
      <c r="H33" s="1044"/>
      <c r="I33" s="1044"/>
      <c r="J33" s="1044"/>
      <c r="K33" s="1044"/>
      <c r="L33" s="1044"/>
      <c r="M33" s="1044"/>
      <c r="N33" s="1045"/>
      <c r="O33" s="395"/>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7"/>
      <c r="BB33" s="298"/>
    </row>
    <row r="34" spans="1:54" ht="17.25">
      <c r="A34" s="298"/>
      <c r="B34" s="1037" t="s">
        <v>997</v>
      </c>
      <c r="C34" s="1038"/>
      <c r="D34" s="1038"/>
      <c r="E34" s="1038"/>
      <c r="F34" s="1038"/>
      <c r="G34" s="1038"/>
      <c r="H34" s="1038"/>
      <c r="I34" s="1038"/>
      <c r="J34" s="1038"/>
      <c r="K34" s="1038"/>
      <c r="L34" s="1038"/>
      <c r="M34" s="1038"/>
      <c r="N34" s="1039"/>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87"/>
      <c r="BB34" s="298"/>
    </row>
    <row r="35" spans="1:54" ht="17.25">
      <c r="A35" s="298"/>
      <c r="B35" s="1040"/>
      <c r="C35" s="1041"/>
      <c r="D35" s="1041"/>
      <c r="E35" s="1041"/>
      <c r="F35" s="1041"/>
      <c r="G35" s="1041"/>
      <c r="H35" s="1041"/>
      <c r="I35" s="1041"/>
      <c r="J35" s="1041"/>
      <c r="K35" s="1041"/>
      <c r="L35" s="1041"/>
      <c r="M35" s="1041"/>
      <c r="N35" s="1042"/>
      <c r="O35" s="314"/>
      <c r="P35" s="314"/>
      <c r="Q35" s="314"/>
      <c r="R35" s="314"/>
      <c r="S35" s="314"/>
      <c r="T35" s="398" t="s">
        <v>998</v>
      </c>
      <c r="U35" s="314"/>
      <c r="V35" s="314" t="s">
        <v>999</v>
      </c>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88"/>
      <c r="BB35" s="298"/>
    </row>
    <row r="36" spans="1:60" ht="17.25">
      <c r="A36" s="298"/>
      <c r="B36" s="1040"/>
      <c r="C36" s="1041"/>
      <c r="D36" s="1041"/>
      <c r="E36" s="1041"/>
      <c r="F36" s="1041"/>
      <c r="G36" s="1041"/>
      <c r="H36" s="1041"/>
      <c r="I36" s="1041"/>
      <c r="J36" s="1041"/>
      <c r="K36" s="1041"/>
      <c r="L36" s="1041"/>
      <c r="M36" s="1041"/>
      <c r="N36" s="1042"/>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88"/>
      <c r="BB36" s="298"/>
      <c r="BF36" s="398"/>
      <c r="BH36" s="384"/>
    </row>
    <row r="37" spans="1:54" ht="17.25">
      <c r="A37" s="298"/>
      <c r="B37" s="1040"/>
      <c r="C37" s="1041"/>
      <c r="D37" s="1041"/>
      <c r="E37" s="1041"/>
      <c r="F37" s="1041"/>
      <c r="G37" s="1041"/>
      <c r="H37" s="1041"/>
      <c r="I37" s="1041"/>
      <c r="J37" s="1041"/>
      <c r="K37" s="1041"/>
      <c r="L37" s="1041"/>
      <c r="M37" s="1041"/>
      <c r="N37" s="1042"/>
      <c r="O37" s="314"/>
      <c r="P37" s="314"/>
      <c r="Q37" s="314"/>
      <c r="R37" s="314"/>
      <c r="S37" s="314"/>
      <c r="T37" s="398" t="s">
        <v>998</v>
      </c>
      <c r="U37" s="314"/>
      <c r="V37" s="314" t="s">
        <v>33</v>
      </c>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88"/>
      <c r="BB37" s="298"/>
    </row>
    <row r="38" spans="1:54" ht="18" thickBot="1">
      <c r="A38" s="298"/>
      <c r="B38" s="1043"/>
      <c r="C38" s="1044"/>
      <c r="D38" s="1044"/>
      <c r="E38" s="1044"/>
      <c r="F38" s="1044"/>
      <c r="G38" s="1044"/>
      <c r="H38" s="1044"/>
      <c r="I38" s="1044"/>
      <c r="J38" s="1044"/>
      <c r="K38" s="1044"/>
      <c r="L38" s="1044"/>
      <c r="M38" s="1044"/>
      <c r="N38" s="1045"/>
      <c r="O38" s="395"/>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7"/>
      <c r="BB38" s="298"/>
    </row>
    <row r="39" spans="1:54" ht="17.25">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row>
    <row r="40" spans="1:54" ht="17.25">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row>
    <row r="41" spans="1:54" ht="17.25">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row>
    <row r="42" spans="1:54" ht="17.25">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row>
    <row r="43" spans="1:1 54:54" ht="17.25">
      <c r="A43" s="298"/>
      <c r="BB43" s="298"/>
    </row>
    <row r="44" spans="1:1 54:54" ht="17.25">
      <c r="A44" s="298"/>
      <c r="BB44" s="298"/>
    </row>
    <row r="45" spans="1:1 54:54" ht="17.25">
      <c r="A45" s="298"/>
      <c r="BB45" s="298"/>
    </row>
    <row r="46" spans="1:1" ht="17.25">
      <c r="A46" s="298"/>
    </row>
    <row r="47" spans="1:1" ht="17.25">
      <c r="A47" s="298"/>
    </row>
    <row r="48" spans="1:1" ht="17.25">
      <c r="A48" s="298"/>
    </row>
  </sheetData>
  <mergeCells count="14">
    <mergeCell ref="B26:N33"/>
    <mergeCell ref="B34:N38"/>
    <mergeCell ref="AA28:AB28"/>
    <mergeCell ref="AA30:AB30"/>
    <mergeCell ref="B2:BA5"/>
    <mergeCell ref="AT7:BA7"/>
    <mergeCell ref="B9:BA10"/>
    <mergeCell ref="B12:N12"/>
    <mergeCell ref="O12:BA12"/>
    <mergeCell ref="B13:N25"/>
    <mergeCell ref="Z16:AB16"/>
    <mergeCell ref="AJ16:AL16"/>
    <mergeCell ref="Z18:AB18"/>
    <mergeCell ref="AJ18:AL18"/>
  </mergeCells>
  <dataValidations count="3">
    <dataValidation type="list" allowBlank="1" showInputMessage="1" showErrorMessage="1" sqref="T37 T35">
      <formula1>"□,■"</formula1>
    </dataValidation>
    <dataValidation type="list" allowBlank="1" showInputMessage="1" showErrorMessage="1" sqref="AA28">
      <formula1>"1,2,5.5,6,9,11,12,18,24,36,48,54"</formula1>
    </dataValidation>
    <dataValidation type="list" allowBlank="1" showInputMessage="1" showErrorMessage="1" sqref="AA30">
      <formula1>"6,9,12,18,24,36,48,54"</formula1>
    </dataValidation>
  </dataValidations>
  <printOptions horizontalCentered="1"/>
  <pageMargins left="0.236220472440945" right="0.236220472440945" top="0.748031496062992" bottom="0.748031496062992" header="0.31496062992126" footer="0.31496062992126"/>
  <pageSetup orientation="portrait" paperSize="9" scale="71" r:id="rId1"/>
  <headerFooter>
    <oddFooter>&amp;RNDA対象資料:パ３-2019-170-SYS000556(S)</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6">
    <pageSetUpPr fitToPage="1"/>
  </sheetPr>
  <dimension ref="A1:BY52"/>
  <sheetViews>
    <sheetView view="pageBreakPreview" zoomScaleNormal="70" zoomScaleSheetLayoutView="100" workbookViewId="0" topLeftCell="A1">
      <selection pane="topLeft" activeCell="BN7" sqref="BN7"/>
    </sheetView>
  </sheetViews>
  <sheetFormatPr defaultColWidth="2.505" defaultRowHeight="13.5"/>
  <cols>
    <col min="1" max="16384" width="2.5" style="183"/>
  </cols>
  <sheetData>
    <row r="1" spans="1:77" s="182" customFormat="1" ht="12.75" customHeight="1">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row>
    <row r="2" spans="1:77" s="182" customFormat="1" ht="12.75" customHeight="1">
      <c r="A2" s="181"/>
      <c r="B2" s="1059" t="s">
        <v>979</v>
      </c>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c r="AK2" s="1059"/>
      <c r="AL2" s="1059"/>
      <c r="AM2" s="1059"/>
      <c r="AN2" s="1059"/>
      <c r="AO2" s="1059"/>
      <c r="AP2" s="1059"/>
      <c r="AQ2" s="1059"/>
      <c r="AR2" s="1059"/>
      <c r="AS2" s="1059"/>
      <c r="AT2" s="1059"/>
      <c r="AU2" s="1059"/>
      <c r="AV2" s="1059"/>
      <c r="AW2" s="1059"/>
      <c r="AX2" s="1059"/>
      <c r="AY2" s="1059"/>
      <c r="AZ2" s="1059"/>
      <c r="BA2" s="1059"/>
      <c r="BB2" s="1059"/>
      <c r="BC2" s="1059"/>
      <c r="BD2" s="1059"/>
      <c r="BE2" s="1059"/>
      <c r="BF2" s="1059"/>
      <c r="BG2" s="1059"/>
      <c r="BH2" s="1059"/>
      <c r="BI2" s="1059"/>
      <c r="BJ2" s="1059"/>
      <c r="BK2" s="1059"/>
      <c r="BL2" s="1059"/>
      <c r="BM2" s="1059"/>
      <c r="BN2" s="1059"/>
      <c r="BO2" s="1059"/>
      <c r="BP2" s="1059"/>
      <c r="BQ2" s="1059"/>
      <c r="BR2" s="1059"/>
      <c r="BS2" s="1059"/>
      <c r="BT2" s="1059"/>
      <c r="BU2" s="1059"/>
      <c r="BV2" s="1059"/>
      <c r="BW2" s="1059"/>
      <c r="BX2" s="1059"/>
      <c r="BY2" s="181"/>
    </row>
    <row r="3" spans="1:77" s="182" customFormat="1" ht="12.75" customHeight="1">
      <c r="A3" s="181"/>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059"/>
      <c r="AM3" s="1059"/>
      <c r="AN3" s="1059"/>
      <c r="AO3" s="1059"/>
      <c r="AP3" s="1059"/>
      <c r="AQ3" s="1059"/>
      <c r="AR3" s="1059"/>
      <c r="AS3" s="1059"/>
      <c r="AT3" s="1059"/>
      <c r="AU3" s="1059"/>
      <c r="AV3" s="1059"/>
      <c r="AW3" s="1059"/>
      <c r="AX3" s="1059"/>
      <c r="AY3" s="1059"/>
      <c r="AZ3" s="1059"/>
      <c r="BA3" s="1059"/>
      <c r="BB3" s="1059"/>
      <c r="BC3" s="1059"/>
      <c r="BD3" s="1059"/>
      <c r="BE3" s="1059"/>
      <c r="BF3" s="1059"/>
      <c r="BG3" s="1059"/>
      <c r="BH3" s="1059"/>
      <c r="BI3" s="1059"/>
      <c r="BJ3" s="1059"/>
      <c r="BK3" s="1059"/>
      <c r="BL3" s="1059"/>
      <c r="BM3" s="1059"/>
      <c r="BN3" s="1059"/>
      <c r="BO3" s="1059"/>
      <c r="BP3" s="1059"/>
      <c r="BQ3" s="1059"/>
      <c r="BR3" s="1059"/>
      <c r="BS3" s="1059"/>
      <c r="BT3" s="1059"/>
      <c r="BU3" s="1059"/>
      <c r="BV3" s="1059"/>
      <c r="BW3" s="1059"/>
      <c r="BX3" s="1059"/>
      <c r="BY3" s="181"/>
    </row>
    <row r="4" spans="1:77" s="182" customFormat="1" ht="12.75" customHeight="1">
      <c r="A4" s="181"/>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59"/>
      <c r="BK4" s="1059"/>
      <c r="BL4" s="1059"/>
      <c r="BM4" s="1059"/>
      <c r="BN4" s="1059"/>
      <c r="BO4" s="1059"/>
      <c r="BP4" s="1059"/>
      <c r="BQ4" s="1059"/>
      <c r="BR4" s="1059"/>
      <c r="BS4" s="1059"/>
      <c r="BT4" s="1059"/>
      <c r="BU4" s="1059"/>
      <c r="BV4" s="1059"/>
      <c r="BW4" s="1059"/>
      <c r="BX4" s="1059"/>
      <c r="BY4" s="181"/>
    </row>
    <row r="5" spans="1:77" s="182" customFormat="1" ht="12.75" customHeight="1">
      <c r="A5" s="181"/>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59"/>
      <c r="AR5" s="1059"/>
      <c r="AS5" s="1059"/>
      <c r="AT5" s="1059"/>
      <c r="AU5" s="1059"/>
      <c r="AV5" s="1059"/>
      <c r="AW5" s="1059"/>
      <c r="AX5" s="1059"/>
      <c r="AY5" s="1059"/>
      <c r="AZ5" s="1059"/>
      <c r="BA5" s="1059"/>
      <c r="BB5" s="1059"/>
      <c r="BC5" s="1059"/>
      <c r="BD5" s="1059"/>
      <c r="BE5" s="1059"/>
      <c r="BF5" s="1059"/>
      <c r="BG5" s="1059"/>
      <c r="BH5" s="1059"/>
      <c r="BI5" s="1059"/>
      <c r="BJ5" s="1059"/>
      <c r="BK5" s="1059"/>
      <c r="BL5" s="1059"/>
      <c r="BM5" s="1059"/>
      <c r="BN5" s="1059"/>
      <c r="BO5" s="1059"/>
      <c r="BP5" s="1059"/>
      <c r="BQ5" s="1059"/>
      <c r="BR5" s="1059"/>
      <c r="BS5" s="1059"/>
      <c r="BT5" s="1059"/>
      <c r="BU5" s="1059"/>
      <c r="BV5" s="1059"/>
      <c r="BW5" s="1059"/>
      <c r="BX5" s="1059"/>
      <c r="BY5" s="181"/>
    </row>
    <row r="6" spans="1:77" ht="8.25" customHeigh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row>
    <row r="7" spans="1:77" ht="14.25" customHeight="1">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228" t="str">
        <f>設定変更依頼書!AR8</f>
        <v>Ver.2.9(2022.9.30～）</v>
      </c>
      <c r="BO7" s="181"/>
      <c r="BP7" s="181"/>
      <c r="BQ7" s="181"/>
      <c r="BR7" s="181"/>
      <c r="BS7" s="181"/>
      <c r="BT7" s="181"/>
      <c r="BU7" s="181"/>
      <c r="BV7" s="181"/>
      <c r="BW7" s="181"/>
      <c r="BX7" s="181"/>
      <c r="BY7" s="181"/>
    </row>
    <row r="8" spans="1:77" ht="10.5"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row>
    <row r="9" spans="1:77" ht="28.5" customHeight="1">
      <c r="A9" s="181"/>
      <c r="B9" s="1065" t="s">
        <v>403</v>
      </c>
      <c r="C9" s="1066"/>
      <c r="D9" s="1066"/>
      <c r="E9" s="1066"/>
      <c r="F9" s="1066"/>
      <c r="G9" s="1066"/>
      <c r="H9" s="1066"/>
      <c r="I9" s="1066"/>
      <c r="J9" s="1067"/>
      <c r="K9" s="1068"/>
      <c r="L9" s="1068"/>
      <c r="M9" s="1068"/>
      <c r="N9" s="1068"/>
      <c r="O9" s="1068"/>
      <c r="P9" s="1068"/>
      <c r="Q9" s="1068"/>
      <c r="R9" s="1068"/>
      <c r="S9" s="1068"/>
      <c r="T9" s="1068"/>
      <c r="U9" s="1068"/>
      <c r="V9" s="1068"/>
      <c r="W9" s="1068"/>
      <c r="X9" s="1068"/>
      <c r="Y9" s="1068"/>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row>
    <row r="10" spans="1:77" ht="10.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row>
    <row r="11" spans="1:77" ht="32.25" customHeight="1">
      <c r="A11" s="181"/>
      <c r="B11" s="1060" t="s">
        <v>404</v>
      </c>
      <c r="C11" s="1060"/>
      <c r="D11" s="1060"/>
      <c r="E11" s="1060"/>
      <c r="F11" s="1060"/>
      <c r="G11" s="1060"/>
      <c r="H11" s="1060"/>
      <c r="I11" s="1060"/>
      <c r="J11" s="1060"/>
      <c r="K11" s="1060" t="s">
        <v>405</v>
      </c>
      <c r="L11" s="1060"/>
      <c r="M11" s="1060"/>
      <c r="N11" s="1060"/>
      <c r="O11" s="1060"/>
      <c r="P11" s="1060"/>
      <c r="Q11" s="1060"/>
      <c r="R11" s="1060"/>
      <c r="S11" s="1060"/>
      <c r="T11" s="1060"/>
      <c r="U11" s="1060"/>
      <c r="V11" s="1060"/>
      <c r="W11" s="1060"/>
      <c r="X11" s="1060"/>
      <c r="Y11" s="1060"/>
      <c r="Z11" s="1061"/>
      <c r="AA11" s="1061"/>
      <c r="AB11" s="1061"/>
      <c r="AC11" s="1061"/>
      <c r="AD11" s="1061"/>
      <c r="AE11" s="1061"/>
      <c r="AF11" s="1060" t="s">
        <v>406</v>
      </c>
      <c r="AG11" s="1060"/>
      <c r="AH11" s="1060"/>
      <c r="AI11" s="1060"/>
      <c r="AJ11" s="1060"/>
      <c r="AK11" s="1060"/>
      <c r="AL11" s="1060"/>
      <c r="AM11" s="1060"/>
      <c r="AN11" s="1060"/>
      <c r="AO11" s="1060"/>
      <c r="AP11" s="1060"/>
      <c r="AQ11" s="1060"/>
      <c r="AR11" s="1060"/>
      <c r="AS11" s="1060"/>
      <c r="AT11" s="1060"/>
      <c r="AU11" s="1060"/>
      <c r="AV11" s="1060"/>
      <c r="AW11" s="1060"/>
      <c r="AX11" s="1060"/>
      <c r="AY11" s="1060"/>
      <c r="AZ11" s="1060"/>
      <c r="BA11" s="1060"/>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row>
    <row r="12" spans="1:77" ht="14.25" customHeight="1">
      <c r="A12" s="181"/>
      <c r="B12" s="1062" t="s">
        <v>407</v>
      </c>
      <c r="C12" s="1062"/>
      <c r="D12" s="1062"/>
      <c r="E12" s="1062"/>
      <c r="F12" s="1062"/>
      <c r="G12" s="1062"/>
      <c r="H12" s="1062"/>
      <c r="I12" s="1062"/>
      <c r="J12" s="1062"/>
      <c r="K12" s="1063" t="s">
        <v>408</v>
      </c>
      <c r="L12" s="1063"/>
      <c r="M12" s="1063"/>
      <c r="N12" s="1063"/>
      <c r="O12" s="1063"/>
      <c r="P12" s="1063"/>
      <c r="Q12" s="1063"/>
      <c r="R12" s="1063"/>
      <c r="S12" s="1063"/>
      <c r="T12" s="1063"/>
      <c r="U12" s="1063"/>
      <c r="V12" s="1063"/>
      <c r="W12" s="1063"/>
      <c r="X12" s="1063"/>
      <c r="Y12" s="1063"/>
      <c r="Z12" s="181"/>
      <c r="AA12" s="181"/>
      <c r="AB12" s="181"/>
      <c r="AC12" s="181"/>
      <c r="AD12" s="181"/>
      <c r="AE12" s="181"/>
      <c r="AF12" s="1062"/>
      <c r="AG12" s="1062"/>
      <c r="AH12" s="1062"/>
      <c r="AI12" s="1062"/>
      <c r="AJ12" s="1062"/>
      <c r="AK12" s="1062"/>
      <c r="AL12" s="1062"/>
      <c r="AM12" s="1062"/>
      <c r="AN12" s="1062"/>
      <c r="AO12" s="1062"/>
      <c r="AP12" s="1062"/>
      <c r="AQ12" s="1064" t="s">
        <v>409</v>
      </c>
      <c r="AR12" s="1064"/>
      <c r="AS12" s="1064"/>
      <c r="AT12" s="1064"/>
      <c r="AU12" s="1064"/>
      <c r="AV12" s="1064"/>
      <c r="AW12" s="1064"/>
      <c r="AX12" s="1064"/>
      <c r="AY12" s="1064"/>
      <c r="AZ12" s="1064"/>
      <c r="BA12" s="1064"/>
      <c r="BB12" s="181"/>
      <c r="BC12" s="183" t="s">
        <v>410</v>
      </c>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row>
    <row r="13" spans="1:77" ht="14.25" customHeight="1">
      <c r="A13" s="181"/>
      <c r="B13" s="1062"/>
      <c r="C13" s="1062"/>
      <c r="D13" s="1062"/>
      <c r="E13" s="1062"/>
      <c r="F13" s="1062"/>
      <c r="G13" s="1062"/>
      <c r="H13" s="1062"/>
      <c r="I13" s="1062"/>
      <c r="J13" s="1062"/>
      <c r="K13" s="1063"/>
      <c r="L13" s="1063"/>
      <c r="M13" s="1063"/>
      <c r="N13" s="1063"/>
      <c r="O13" s="1063"/>
      <c r="P13" s="1063"/>
      <c r="Q13" s="1063"/>
      <c r="R13" s="1063"/>
      <c r="S13" s="1063"/>
      <c r="T13" s="1063"/>
      <c r="U13" s="1063"/>
      <c r="V13" s="1063"/>
      <c r="W13" s="1063"/>
      <c r="X13" s="1063"/>
      <c r="Y13" s="1063"/>
      <c r="Z13" s="181"/>
      <c r="AA13" s="181"/>
      <c r="AB13" s="181"/>
      <c r="AC13" s="181"/>
      <c r="AD13" s="181"/>
      <c r="AE13" s="181"/>
      <c r="AF13" s="1062"/>
      <c r="AG13" s="1062"/>
      <c r="AH13" s="1062"/>
      <c r="AI13" s="1062"/>
      <c r="AJ13" s="1062"/>
      <c r="AK13" s="1062"/>
      <c r="AL13" s="1062"/>
      <c r="AM13" s="1062"/>
      <c r="AN13" s="1062"/>
      <c r="AO13" s="1062"/>
      <c r="AP13" s="1062"/>
      <c r="AQ13" s="1064"/>
      <c r="AR13" s="1064"/>
      <c r="AS13" s="1064"/>
      <c r="AT13" s="1064"/>
      <c r="AU13" s="1064"/>
      <c r="AV13" s="1064"/>
      <c r="AW13" s="1064"/>
      <c r="AX13" s="1064"/>
      <c r="AY13" s="1064"/>
      <c r="AZ13" s="1064"/>
      <c r="BA13" s="1064"/>
      <c r="BB13" s="181"/>
      <c r="BC13" s="183" t="s">
        <v>411</v>
      </c>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row>
    <row r="14" spans="1:77" ht="14.25" customHeight="1">
      <c r="A14" s="181"/>
      <c r="B14" s="1062"/>
      <c r="C14" s="1062"/>
      <c r="D14" s="1062"/>
      <c r="E14" s="1062"/>
      <c r="F14" s="1062"/>
      <c r="G14" s="1062"/>
      <c r="H14" s="1062"/>
      <c r="I14" s="1062"/>
      <c r="J14" s="1062"/>
      <c r="K14" s="1063"/>
      <c r="L14" s="1063"/>
      <c r="M14" s="1063"/>
      <c r="N14" s="1063"/>
      <c r="O14" s="1063"/>
      <c r="P14" s="1063"/>
      <c r="Q14" s="1063"/>
      <c r="R14" s="1063"/>
      <c r="S14" s="1063"/>
      <c r="T14" s="1063"/>
      <c r="U14" s="1063"/>
      <c r="V14" s="1063"/>
      <c r="W14" s="1063"/>
      <c r="X14" s="1063"/>
      <c r="Y14" s="1063"/>
      <c r="Z14" s="181"/>
      <c r="AA14" s="181"/>
      <c r="AB14" s="181"/>
      <c r="AC14" s="181"/>
      <c r="AD14" s="181"/>
      <c r="AE14" s="181"/>
      <c r="AF14" s="1062"/>
      <c r="AG14" s="1062"/>
      <c r="AH14" s="1062"/>
      <c r="AI14" s="1062"/>
      <c r="AJ14" s="1062"/>
      <c r="AK14" s="1062"/>
      <c r="AL14" s="1062"/>
      <c r="AM14" s="1062"/>
      <c r="AN14" s="1062"/>
      <c r="AO14" s="1062"/>
      <c r="AP14" s="1062"/>
      <c r="AQ14" s="1064"/>
      <c r="AR14" s="1064"/>
      <c r="AS14" s="1064"/>
      <c r="AT14" s="1064"/>
      <c r="AU14" s="1064"/>
      <c r="AV14" s="1064"/>
      <c r="AW14" s="1064"/>
      <c r="AX14" s="1064"/>
      <c r="AY14" s="1064"/>
      <c r="AZ14" s="1064"/>
      <c r="BA14" s="1064"/>
      <c r="BB14" s="181"/>
      <c r="BC14" s="183" t="s">
        <v>412</v>
      </c>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row>
    <row r="15" spans="1:77" ht="17.25">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row>
    <row r="16" spans="1:77" ht="17.25">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row>
    <row r="17" spans="1:77" ht="17.2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row>
    <row r="18" spans="1:77" ht="17.25">
      <c r="A18" s="181"/>
      <c r="B18" s="1070" t="s">
        <v>413</v>
      </c>
      <c r="C18" s="1070"/>
      <c r="D18" s="1070"/>
      <c r="E18" s="1070"/>
      <c r="F18" s="1070"/>
      <c r="G18" s="1071"/>
      <c r="H18" s="1071"/>
      <c r="I18" s="1071"/>
      <c r="J18" s="1071"/>
      <c r="K18" s="1071"/>
      <c r="L18" s="1071"/>
      <c r="M18" s="1071"/>
      <c r="N18" s="1072" t="s">
        <v>414</v>
      </c>
      <c r="O18" s="1072"/>
      <c r="P18" s="1072"/>
      <c r="Q18" s="1072"/>
      <c r="R18" s="1072"/>
      <c r="S18" s="1072"/>
      <c r="T18" s="1068"/>
      <c r="U18" s="1068"/>
      <c r="V18" s="1068"/>
      <c r="W18" s="1068"/>
      <c r="X18" s="1068"/>
      <c r="Y18" s="1068"/>
      <c r="Z18" s="1068"/>
      <c r="AA18" s="1068"/>
      <c r="AB18" s="1068"/>
      <c r="AC18" s="1069" t="s">
        <v>409</v>
      </c>
      <c r="AD18" s="1069"/>
      <c r="AE18" s="1069"/>
      <c r="AF18" s="1069"/>
      <c r="AG18" s="1069"/>
      <c r="AH18" s="1069"/>
      <c r="AI18" s="1069"/>
      <c r="AJ18" s="1069"/>
      <c r="AK18" s="1069"/>
      <c r="AL18" s="1069"/>
      <c r="AM18" s="181"/>
      <c r="AN18" s="1070" t="s">
        <v>413</v>
      </c>
      <c r="AO18" s="1070"/>
      <c r="AP18" s="1070"/>
      <c r="AQ18" s="1070"/>
      <c r="AR18" s="1070"/>
      <c r="AS18" s="1071"/>
      <c r="AT18" s="1071"/>
      <c r="AU18" s="1071"/>
      <c r="AV18" s="1071"/>
      <c r="AW18" s="1071"/>
      <c r="AX18" s="1071"/>
      <c r="AY18" s="1071"/>
      <c r="AZ18" s="1072" t="s">
        <v>414</v>
      </c>
      <c r="BA18" s="1072"/>
      <c r="BB18" s="1072"/>
      <c r="BC18" s="1072"/>
      <c r="BD18" s="1072"/>
      <c r="BE18" s="1072"/>
      <c r="BF18" s="1068"/>
      <c r="BG18" s="1068"/>
      <c r="BH18" s="1068"/>
      <c r="BI18" s="1068"/>
      <c r="BJ18" s="1068"/>
      <c r="BK18" s="1068"/>
      <c r="BL18" s="1068"/>
      <c r="BM18" s="1068"/>
      <c r="BN18" s="1068"/>
      <c r="BO18" s="1069" t="s">
        <v>415</v>
      </c>
      <c r="BP18" s="1069"/>
      <c r="BQ18" s="1069"/>
      <c r="BR18" s="1069"/>
      <c r="BS18" s="1069"/>
      <c r="BT18" s="1069"/>
      <c r="BU18" s="1069"/>
      <c r="BV18" s="1069"/>
      <c r="BW18" s="1069"/>
      <c r="BX18" s="1069"/>
      <c r="BY18" s="181"/>
    </row>
    <row r="19" spans="1:77" ht="17.25">
      <c r="A19" s="181"/>
      <c r="B19" s="1070" t="s">
        <v>413</v>
      </c>
      <c r="C19" s="1070"/>
      <c r="D19" s="1070"/>
      <c r="E19" s="1070"/>
      <c r="F19" s="1070"/>
      <c r="G19" s="1071"/>
      <c r="H19" s="1071"/>
      <c r="I19" s="1071"/>
      <c r="J19" s="1071"/>
      <c r="K19" s="1071"/>
      <c r="L19" s="1071"/>
      <c r="M19" s="1071"/>
      <c r="N19" s="1072" t="s">
        <v>414</v>
      </c>
      <c r="O19" s="1072"/>
      <c r="P19" s="1072"/>
      <c r="Q19" s="1072"/>
      <c r="R19" s="1072"/>
      <c r="S19" s="1072"/>
      <c r="T19" s="1068"/>
      <c r="U19" s="1068"/>
      <c r="V19" s="1068"/>
      <c r="W19" s="1068"/>
      <c r="X19" s="1068"/>
      <c r="Y19" s="1068"/>
      <c r="Z19" s="1068"/>
      <c r="AA19" s="1068"/>
      <c r="AB19" s="1068"/>
      <c r="AC19" s="1069" t="s">
        <v>416</v>
      </c>
      <c r="AD19" s="1069"/>
      <c r="AE19" s="1069"/>
      <c r="AF19" s="1069"/>
      <c r="AG19" s="1069"/>
      <c r="AH19" s="1069"/>
      <c r="AI19" s="1069"/>
      <c r="AJ19" s="1069"/>
      <c r="AK19" s="1069"/>
      <c r="AL19" s="1069"/>
      <c r="AM19" s="181"/>
      <c r="AN19" s="1070" t="s">
        <v>413</v>
      </c>
      <c r="AO19" s="1070"/>
      <c r="AP19" s="1070"/>
      <c r="AQ19" s="1070"/>
      <c r="AR19" s="1070"/>
      <c r="AS19" s="1071"/>
      <c r="AT19" s="1071"/>
      <c r="AU19" s="1071"/>
      <c r="AV19" s="1071"/>
      <c r="AW19" s="1071"/>
      <c r="AX19" s="1071"/>
      <c r="AY19" s="1071"/>
      <c r="AZ19" s="1072" t="s">
        <v>414</v>
      </c>
      <c r="BA19" s="1072"/>
      <c r="BB19" s="1072"/>
      <c r="BC19" s="1072"/>
      <c r="BD19" s="1072"/>
      <c r="BE19" s="1072"/>
      <c r="BF19" s="1068"/>
      <c r="BG19" s="1068"/>
      <c r="BH19" s="1068"/>
      <c r="BI19" s="1068"/>
      <c r="BJ19" s="1068"/>
      <c r="BK19" s="1068"/>
      <c r="BL19" s="1068"/>
      <c r="BM19" s="1068"/>
      <c r="BN19" s="1068"/>
      <c r="BO19" s="1069" t="s">
        <v>417</v>
      </c>
      <c r="BP19" s="1069"/>
      <c r="BQ19" s="1069"/>
      <c r="BR19" s="1069"/>
      <c r="BS19" s="1069"/>
      <c r="BT19" s="1069"/>
      <c r="BU19" s="1069"/>
      <c r="BV19" s="1069"/>
      <c r="BW19" s="1069"/>
      <c r="BX19" s="1069"/>
      <c r="BY19" s="181"/>
    </row>
    <row r="20" spans="1:77" ht="17.25">
      <c r="A20" s="181"/>
      <c r="B20" s="1070" t="s">
        <v>413</v>
      </c>
      <c r="C20" s="1070"/>
      <c r="D20" s="1070"/>
      <c r="E20" s="1070"/>
      <c r="F20" s="1070"/>
      <c r="G20" s="1071"/>
      <c r="H20" s="1071"/>
      <c r="I20" s="1071"/>
      <c r="J20" s="1071"/>
      <c r="K20" s="1071"/>
      <c r="L20" s="1071"/>
      <c r="M20" s="1071"/>
      <c r="N20" s="1072" t="s">
        <v>414</v>
      </c>
      <c r="O20" s="1072"/>
      <c r="P20" s="1072"/>
      <c r="Q20" s="1072"/>
      <c r="R20" s="1072"/>
      <c r="S20" s="1072"/>
      <c r="T20" s="1068"/>
      <c r="U20" s="1068"/>
      <c r="V20" s="1068"/>
      <c r="W20" s="1068"/>
      <c r="X20" s="1068"/>
      <c r="Y20" s="1068"/>
      <c r="Z20" s="1068"/>
      <c r="AA20" s="1068"/>
      <c r="AB20" s="1068"/>
      <c r="AC20" s="1069" t="s">
        <v>417</v>
      </c>
      <c r="AD20" s="1069"/>
      <c r="AE20" s="1069"/>
      <c r="AF20" s="1069"/>
      <c r="AG20" s="1069"/>
      <c r="AH20" s="1069"/>
      <c r="AI20" s="1069"/>
      <c r="AJ20" s="1069"/>
      <c r="AK20" s="1069"/>
      <c r="AL20" s="1069"/>
      <c r="AM20" s="181"/>
      <c r="AN20" s="1070" t="s">
        <v>413</v>
      </c>
      <c r="AO20" s="1070"/>
      <c r="AP20" s="1070"/>
      <c r="AQ20" s="1070"/>
      <c r="AR20" s="1070"/>
      <c r="AS20" s="1071"/>
      <c r="AT20" s="1071"/>
      <c r="AU20" s="1071"/>
      <c r="AV20" s="1071"/>
      <c r="AW20" s="1071"/>
      <c r="AX20" s="1071"/>
      <c r="AY20" s="1071"/>
      <c r="AZ20" s="1072" t="s">
        <v>414</v>
      </c>
      <c r="BA20" s="1072"/>
      <c r="BB20" s="1072"/>
      <c r="BC20" s="1072"/>
      <c r="BD20" s="1072"/>
      <c r="BE20" s="1072"/>
      <c r="BF20" s="1068"/>
      <c r="BG20" s="1068"/>
      <c r="BH20" s="1068"/>
      <c r="BI20" s="1068"/>
      <c r="BJ20" s="1068"/>
      <c r="BK20" s="1068"/>
      <c r="BL20" s="1068"/>
      <c r="BM20" s="1068"/>
      <c r="BN20" s="1068"/>
      <c r="BO20" s="1069" t="s">
        <v>415</v>
      </c>
      <c r="BP20" s="1069"/>
      <c r="BQ20" s="1069"/>
      <c r="BR20" s="1069"/>
      <c r="BS20" s="1069"/>
      <c r="BT20" s="1069"/>
      <c r="BU20" s="1069"/>
      <c r="BV20" s="1069"/>
      <c r="BW20" s="1069"/>
      <c r="BX20" s="1069"/>
      <c r="BY20" s="181"/>
    </row>
    <row r="21" spans="1:77" ht="17.25">
      <c r="A21" s="181"/>
      <c r="B21" s="1070" t="s">
        <v>413</v>
      </c>
      <c r="C21" s="1070"/>
      <c r="D21" s="1070"/>
      <c r="E21" s="1070"/>
      <c r="F21" s="1070"/>
      <c r="G21" s="1071"/>
      <c r="H21" s="1071"/>
      <c r="I21" s="1071"/>
      <c r="J21" s="1071"/>
      <c r="K21" s="1071"/>
      <c r="L21" s="1071"/>
      <c r="M21" s="1071"/>
      <c r="N21" s="1072" t="s">
        <v>414</v>
      </c>
      <c r="O21" s="1072"/>
      <c r="P21" s="1072"/>
      <c r="Q21" s="1072"/>
      <c r="R21" s="1072"/>
      <c r="S21" s="1072"/>
      <c r="T21" s="1068"/>
      <c r="U21" s="1068"/>
      <c r="V21" s="1068"/>
      <c r="W21" s="1068"/>
      <c r="X21" s="1068"/>
      <c r="Y21" s="1068"/>
      <c r="Z21" s="1068"/>
      <c r="AA21" s="1068"/>
      <c r="AB21" s="1068"/>
      <c r="AC21" s="1069" t="s">
        <v>417</v>
      </c>
      <c r="AD21" s="1069"/>
      <c r="AE21" s="1069"/>
      <c r="AF21" s="1069"/>
      <c r="AG21" s="1069"/>
      <c r="AH21" s="1069"/>
      <c r="AI21" s="1069"/>
      <c r="AJ21" s="1069"/>
      <c r="AK21" s="1069"/>
      <c r="AL21" s="1069"/>
      <c r="AM21" s="181"/>
      <c r="AN21" s="1070" t="s">
        <v>413</v>
      </c>
      <c r="AO21" s="1070"/>
      <c r="AP21" s="1070"/>
      <c r="AQ21" s="1070"/>
      <c r="AR21" s="1070"/>
      <c r="AS21" s="1071"/>
      <c r="AT21" s="1071"/>
      <c r="AU21" s="1071"/>
      <c r="AV21" s="1071"/>
      <c r="AW21" s="1071"/>
      <c r="AX21" s="1071"/>
      <c r="AY21" s="1071"/>
      <c r="AZ21" s="1072" t="s">
        <v>414</v>
      </c>
      <c r="BA21" s="1072"/>
      <c r="BB21" s="1072"/>
      <c r="BC21" s="1072"/>
      <c r="BD21" s="1072"/>
      <c r="BE21" s="1072"/>
      <c r="BF21" s="1068"/>
      <c r="BG21" s="1068"/>
      <c r="BH21" s="1068"/>
      <c r="BI21" s="1068"/>
      <c r="BJ21" s="1068"/>
      <c r="BK21" s="1068"/>
      <c r="BL21" s="1068"/>
      <c r="BM21" s="1068"/>
      <c r="BN21" s="1068"/>
      <c r="BO21" s="1069" t="s">
        <v>417</v>
      </c>
      <c r="BP21" s="1069"/>
      <c r="BQ21" s="1069"/>
      <c r="BR21" s="1069"/>
      <c r="BS21" s="1069"/>
      <c r="BT21" s="1069"/>
      <c r="BU21" s="1069"/>
      <c r="BV21" s="1069"/>
      <c r="BW21" s="1069"/>
      <c r="BX21" s="1069"/>
      <c r="BY21" s="181"/>
    </row>
    <row r="22" spans="1:77" ht="17.25">
      <c r="A22" s="181"/>
      <c r="B22" s="1070" t="s">
        <v>413</v>
      </c>
      <c r="C22" s="1070"/>
      <c r="D22" s="1070"/>
      <c r="E22" s="1070"/>
      <c r="F22" s="1070"/>
      <c r="G22" s="1071"/>
      <c r="H22" s="1071"/>
      <c r="I22" s="1071"/>
      <c r="J22" s="1071"/>
      <c r="K22" s="1071"/>
      <c r="L22" s="1071"/>
      <c r="M22" s="1071"/>
      <c r="N22" s="1072" t="s">
        <v>414</v>
      </c>
      <c r="O22" s="1072"/>
      <c r="P22" s="1072"/>
      <c r="Q22" s="1072"/>
      <c r="R22" s="1072"/>
      <c r="S22" s="1072"/>
      <c r="T22" s="1068"/>
      <c r="U22" s="1068"/>
      <c r="V22" s="1068"/>
      <c r="W22" s="1068"/>
      <c r="X22" s="1068"/>
      <c r="Y22" s="1068"/>
      <c r="Z22" s="1068"/>
      <c r="AA22" s="1068"/>
      <c r="AB22" s="1068"/>
      <c r="AC22" s="1069" t="s">
        <v>418</v>
      </c>
      <c r="AD22" s="1069"/>
      <c r="AE22" s="1069"/>
      <c r="AF22" s="1069"/>
      <c r="AG22" s="1069"/>
      <c r="AH22" s="1069"/>
      <c r="AI22" s="1069"/>
      <c r="AJ22" s="1069"/>
      <c r="AK22" s="1069"/>
      <c r="AL22" s="1069"/>
      <c r="AM22" s="181"/>
      <c r="AN22" s="1070" t="s">
        <v>413</v>
      </c>
      <c r="AO22" s="1070"/>
      <c r="AP22" s="1070"/>
      <c r="AQ22" s="1070"/>
      <c r="AR22" s="1070"/>
      <c r="AS22" s="1071"/>
      <c r="AT22" s="1071"/>
      <c r="AU22" s="1071"/>
      <c r="AV22" s="1071"/>
      <c r="AW22" s="1071"/>
      <c r="AX22" s="1071"/>
      <c r="AY22" s="1071"/>
      <c r="AZ22" s="1072" t="s">
        <v>414</v>
      </c>
      <c r="BA22" s="1072"/>
      <c r="BB22" s="1072"/>
      <c r="BC22" s="1072"/>
      <c r="BD22" s="1072"/>
      <c r="BE22" s="1072"/>
      <c r="BF22" s="1068"/>
      <c r="BG22" s="1068"/>
      <c r="BH22" s="1068"/>
      <c r="BI22" s="1068"/>
      <c r="BJ22" s="1068"/>
      <c r="BK22" s="1068"/>
      <c r="BL22" s="1068"/>
      <c r="BM22" s="1068"/>
      <c r="BN22" s="1068"/>
      <c r="BO22" s="1069" t="s">
        <v>417</v>
      </c>
      <c r="BP22" s="1069"/>
      <c r="BQ22" s="1069"/>
      <c r="BR22" s="1069"/>
      <c r="BS22" s="1069"/>
      <c r="BT22" s="1069"/>
      <c r="BU22" s="1069"/>
      <c r="BV22" s="1069"/>
      <c r="BW22" s="1069"/>
      <c r="BX22" s="1069"/>
      <c r="BY22" s="181"/>
    </row>
    <row r="23" spans="1:77" ht="17.25">
      <c r="A23" s="181"/>
      <c r="B23" s="1070" t="s">
        <v>413</v>
      </c>
      <c r="C23" s="1070"/>
      <c r="D23" s="1070"/>
      <c r="E23" s="1070"/>
      <c r="F23" s="1070"/>
      <c r="G23" s="1071"/>
      <c r="H23" s="1071"/>
      <c r="I23" s="1071"/>
      <c r="J23" s="1071"/>
      <c r="K23" s="1071"/>
      <c r="L23" s="1071"/>
      <c r="M23" s="1071"/>
      <c r="N23" s="1072" t="s">
        <v>414</v>
      </c>
      <c r="O23" s="1072"/>
      <c r="P23" s="1072"/>
      <c r="Q23" s="1072"/>
      <c r="R23" s="1072"/>
      <c r="S23" s="1072"/>
      <c r="T23" s="1068"/>
      <c r="U23" s="1068"/>
      <c r="V23" s="1068"/>
      <c r="W23" s="1068"/>
      <c r="X23" s="1068"/>
      <c r="Y23" s="1068"/>
      <c r="Z23" s="1068"/>
      <c r="AA23" s="1068"/>
      <c r="AB23" s="1068"/>
      <c r="AC23" s="1069" t="s">
        <v>409</v>
      </c>
      <c r="AD23" s="1069"/>
      <c r="AE23" s="1069"/>
      <c r="AF23" s="1069"/>
      <c r="AG23" s="1069"/>
      <c r="AH23" s="1069"/>
      <c r="AI23" s="1069"/>
      <c r="AJ23" s="1069"/>
      <c r="AK23" s="1069"/>
      <c r="AL23" s="1069"/>
      <c r="AM23" s="181"/>
      <c r="AN23" s="1070" t="s">
        <v>413</v>
      </c>
      <c r="AO23" s="1070"/>
      <c r="AP23" s="1070"/>
      <c r="AQ23" s="1070"/>
      <c r="AR23" s="1070"/>
      <c r="AS23" s="1071"/>
      <c r="AT23" s="1071"/>
      <c r="AU23" s="1071"/>
      <c r="AV23" s="1071"/>
      <c r="AW23" s="1071"/>
      <c r="AX23" s="1071"/>
      <c r="AY23" s="1071"/>
      <c r="AZ23" s="1072" t="s">
        <v>414</v>
      </c>
      <c r="BA23" s="1072"/>
      <c r="BB23" s="1072"/>
      <c r="BC23" s="1072"/>
      <c r="BD23" s="1072"/>
      <c r="BE23" s="1072"/>
      <c r="BF23" s="1068"/>
      <c r="BG23" s="1068"/>
      <c r="BH23" s="1068"/>
      <c r="BI23" s="1068"/>
      <c r="BJ23" s="1068"/>
      <c r="BK23" s="1068"/>
      <c r="BL23" s="1068"/>
      <c r="BM23" s="1068"/>
      <c r="BN23" s="1068"/>
      <c r="BO23" s="1069" t="s">
        <v>417</v>
      </c>
      <c r="BP23" s="1069"/>
      <c r="BQ23" s="1069"/>
      <c r="BR23" s="1069"/>
      <c r="BS23" s="1069"/>
      <c r="BT23" s="1069"/>
      <c r="BU23" s="1069"/>
      <c r="BV23" s="1069"/>
      <c r="BW23" s="1069"/>
      <c r="BX23" s="1069"/>
      <c r="BY23" s="181"/>
    </row>
    <row r="24" spans="1:77" ht="17.25">
      <c r="A24" s="181"/>
      <c r="B24" s="1070" t="s">
        <v>413</v>
      </c>
      <c r="C24" s="1070"/>
      <c r="D24" s="1070"/>
      <c r="E24" s="1070"/>
      <c r="F24" s="1070"/>
      <c r="G24" s="1071"/>
      <c r="H24" s="1071"/>
      <c r="I24" s="1071"/>
      <c r="J24" s="1071"/>
      <c r="K24" s="1071"/>
      <c r="L24" s="1071"/>
      <c r="M24" s="1071"/>
      <c r="N24" s="1072" t="s">
        <v>414</v>
      </c>
      <c r="O24" s="1072"/>
      <c r="P24" s="1072"/>
      <c r="Q24" s="1072"/>
      <c r="R24" s="1072"/>
      <c r="S24" s="1072"/>
      <c r="T24" s="1068"/>
      <c r="U24" s="1068"/>
      <c r="V24" s="1068"/>
      <c r="W24" s="1068"/>
      <c r="X24" s="1068"/>
      <c r="Y24" s="1068"/>
      <c r="Z24" s="1068"/>
      <c r="AA24" s="1068"/>
      <c r="AB24" s="1068"/>
      <c r="AC24" s="1069" t="s">
        <v>409</v>
      </c>
      <c r="AD24" s="1069"/>
      <c r="AE24" s="1069"/>
      <c r="AF24" s="1069"/>
      <c r="AG24" s="1069"/>
      <c r="AH24" s="1069"/>
      <c r="AI24" s="1069"/>
      <c r="AJ24" s="1069"/>
      <c r="AK24" s="1069"/>
      <c r="AL24" s="1069"/>
      <c r="AM24" s="181"/>
      <c r="AN24" s="1070" t="s">
        <v>413</v>
      </c>
      <c r="AO24" s="1070"/>
      <c r="AP24" s="1070"/>
      <c r="AQ24" s="1070"/>
      <c r="AR24" s="1070"/>
      <c r="AS24" s="1071"/>
      <c r="AT24" s="1071"/>
      <c r="AU24" s="1071"/>
      <c r="AV24" s="1071"/>
      <c r="AW24" s="1071"/>
      <c r="AX24" s="1071"/>
      <c r="AY24" s="1071"/>
      <c r="AZ24" s="1072" t="s">
        <v>414</v>
      </c>
      <c r="BA24" s="1072"/>
      <c r="BB24" s="1072"/>
      <c r="BC24" s="1072"/>
      <c r="BD24" s="1072"/>
      <c r="BE24" s="1072"/>
      <c r="BF24" s="1068"/>
      <c r="BG24" s="1068"/>
      <c r="BH24" s="1068"/>
      <c r="BI24" s="1068"/>
      <c r="BJ24" s="1068"/>
      <c r="BK24" s="1068"/>
      <c r="BL24" s="1068"/>
      <c r="BM24" s="1068"/>
      <c r="BN24" s="1068"/>
      <c r="BO24" s="1069" t="s">
        <v>417</v>
      </c>
      <c r="BP24" s="1069"/>
      <c r="BQ24" s="1069"/>
      <c r="BR24" s="1069"/>
      <c r="BS24" s="1069"/>
      <c r="BT24" s="1069"/>
      <c r="BU24" s="1069"/>
      <c r="BV24" s="1069"/>
      <c r="BW24" s="1069"/>
      <c r="BX24" s="1069"/>
      <c r="BY24" s="181"/>
    </row>
    <row r="25" spans="1:77" ht="17.25">
      <c r="A25" s="181"/>
      <c r="B25" s="1070" t="s">
        <v>413</v>
      </c>
      <c r="C25" s="1070"/>
      <c r="D25" s="1070"/>
      <c r="E25" s="1070"/>
      <c r="F25" s="1070"/>
      <c r="G25" s="1071"/>
      <c r="H25" s="1071"/>
      <c r="I25" s="1071"/>
      <c r="J25" s="1071"/>
      <c r="K25" s="1071"/>
      <c r="L25" s="1071"/>
      <c r="M25" s="1071"/>
      <c r="N25" s="1072" t="s">
        <v>414</v>
      </c>
      <c r="O25" s="1072"/>
      <c r="P25" s="1072"/>
      <c r="Q25" s="1072"/>
      <c r="R25" s="1072"/>
      <c r="S25" s="1072"/>
      <c r="T25" s="1068"/>
      <c r="U25" s="1068"/>
      <c r="V25" s="1068"/>
      <c r="W25" s="1068"/>
      <c r="X25" s="1068"/>
      <c r="Y25" s="1068"/>
      <c r="Z25" s="1068"/>
      <c r="AA25" s="1068"/>
      <c r="AB25" s="1068"/>
      <c r="AC25" s="1069" t="s">
        <v>416</v>
      </c>
      <c r="AD25" s="1069"/>
      <c r="AE25" s="1069"/>
      <c r="AF25" s="1069"/>
      <c r="AG25" s="1069"/>
      <c r="AH25" s="1069"/>
      <c r="AI25" s="1069"/>
      <c r="AJ25" s="1069"/>
      <c r="AK25" s="1069"/>
      <c r="AL25" s="1069"/>
      <c r="AM25" s="181"/>
      <c r="AN25" s="1070" t="s">
        <v>413</v>
      </c>
      <c r="AO25" s="1070"/>
      <c r="AP25" s="1070"/>
      <c r="AQ25" s="1070"/>
      <c r="AR25" s="1070"/>
      <c r="AS25" s="1071"/>
      <c r="AT25" s="1071"/>
      <c r="AU25" s="1071"/>
      <c r="AV25" s="1071"/>
      <c r="AW25" s="1071"/>
      <c r="AX25" s="1071"/>
      <c r="AY25" s="1071"/>
      <c r="AZ25" s="1072" t="s">
        <v>414</v>
      </c>
      <c r="BA25" s="1072"/>
      <c r="BB25" s="1072"/>
      <c r="BC25" s="1072"/>
      <c r="BD25" s="1072"/>
      <c r="BE25" s="1072"/>
      <c r="BF25" s="1068"/>
      <c r="BG25" s="1068"/>
      <c r="BH25" s="1068"/>
      <c r="BI25" s="1068"/>
      <c r="BJ25" s="1068"/>
      <c r="BK25" s="1068"/>
      <c r="BL25" s="1068"/>
      <c r="BM25" s="1068"/>
      <c r="BN25" s="1068"/>
      <c r="BO25" s="1069" t="s">
        <v>416</v>
      </c>
      <c r="BP25" s="1069"/>
      <c r="BQ25" s="1069"/>
      <c r="BR25" s="1069"/>
      <c r="BS25" s="1069"/>
      <c r="BT25" s="1069"/>
      <c r="BU25" s="1069"/>
      <c r="BV25" s="1069"/>
      <c r="BW25" s="1069"/>
      <c r="BX25" s="1069"/>
      <c r="BY25" s="181"/>
    </row>
    <row r="26" spans="1:77" ht="17.25">
      <c r="A26" s="181"/>
      <c r="B26" s="1070" t="s">
        <v>413</v>
      </c>
      <c r="C26" s="1070"/>
      <c r="D26" s="1070"/>
      <c r="E26" s="1070"/>
      <c r="F26" s="1070"/>
      <c r="G26" s="1071"/>
      <c r="H26" s="1071"/>
      <c r="I26" s="1071"/>
      <c r="J26" s="1071"/>
      <c r="K26" s="1071"/>
      <c r="L26" s="1071"/>
      <c r="M26" s="1071"/>
      <c r="N26" s="1072" t="s">
        <v>414</v>
      </c>
      <c r="O26" s="1072"/>
      <c r="P26" s="1072"/>
      <c r="Q26" s="1072"/>
      <c r="R26" s="1072"/>
      <c r="S26" s="1072"/>
      <c r="T26" s="1068"/>
      <c r="U26" s="1068"/>
      <c r="V26" s="1068"/>
      <c r="W26" s="1068"/>
      <c r="X26" s="1068"/>
      <c r="Y26" s="1068"/>
      <c r="Z26" s="1068"/>
      <c r="AA26" s="1068"/>
      <c r="AB26" s="1068"/>
      <c r="AC26" s="1069" t="s">
        <v>417</v>
      </c>
      <c r="AD26" s="1069"/>
      <c r="AE26" s="1069"/>
      <c r="AF26" s="1069"/>
      <c r="AG26" s="1069"/>
      <c r="AH26" s="1069"/>
      <c r="AI26" s="1069"/>
      <c r="AJ26" s="1069"/>
      <c r="AK26" s="1069"/>
      <c r="AL26" s="1069"/>
      <c r="AM26" s="181"/>
      <c r="AN26" s="1070" t="s">
        <v>413</v>
      </c>
      <c r="AO26" s="1070"/>
      <c r="AP26" s="1070"/>
      <c r="AQ26" s="1070"/>
      <c r="AR26" s="1070"/>
      <c r="AS26" s="1071"/>
      <c r="AT26" s="1071"/>
      <c r="AU26" s="1071"/>
      <c r="AV26" s="1071"/>
      <c r="AW26" s="1071"/>
      <c r="AX26" s="1071"/>
      <c r="AY26" s="1071"/>
      <c r="AZ26" s="1072" t="s">
        <v>414</v>
      </c>
      <c r="BA26" s="1072"/>
      <c r="BB26" s="1072"/>
      <c r="BC26" s="1072"/>
      <c r="BD26" s="1072"/>
      <c r="BE26" s="1072"/>
      <c r="BF26" s="1068"/>
      <c r="BG26" s="1068"/>
      <c r="BH26" s="1068"/>
      <c r="BI26" s="1068"/>
      <c r="BJ26" s="1068"/>
      <c r="BK26" s="1068"/>
      <c r="BL26" s="1068"/>
      <c r="BM26" s="1068"/>
      <c r="BN26" s="1068"/>
      <c r="BO26" s="1069" t="s">
        <v>417</v>
      </c>
      <c r="BP26" s="1069"/>
      <c r="BQ26" s="1069"/>
      <c r="BR26" s="1069"/>
      <c r="BS26" s="1069"/>
      <c r="BT26" s="1069"/>
      <c r="BU26" s="1069"/>
      <c r="BV26" s="1069"/>
      <c r="BW26" s="1069"/>
      <c r="BX26" s="1069"/>
      <c r="BY26" s="181"/>
    </row>
    <row r="27" spans="1:77" ht="17.25">
      <c r="A27" s="181"/>
      <c r="B27" s="1070" t="s">
        <v>413</v>
      </c>
      <c r="C27" s="1070"/>
      <c r="D27" s="1070"/>
      <c r="E27" s="1070"/>
      <c r="F27" s="1070"/>
      <c r="G27" s="1071"/>
      <c r="H27" s="1071"/>
      <c r="I27" s="1071"/>
      <c r="J27" s="1071"/>
      <c r="K27" s="1071"/>
      <c r="L27" s="1071"/>
      <c r="M27" s="1071"/>
      <c r="N27" s="1072" t="s">
        <v>414</v>
      </c>
      <c r="O27" s="1072"/>
      <c r="P27" s="1072"/>
      <c r="Q27" s="1072"/>
      <c r="R27" s="1072"/>
      <c r="S27" s="1072"/>
      <c r="T27" s="1068"/>
      <c r="U27" s="1068"/>
      <c r="V27" s="1068"/>
      <c r="W27" s="1068"/>
      <c r="X27" s="1068"/>
      <c r="Y27" s="1068"/>
      <c r="Z27" s="1068"/>
      <c r="AA27" s="1068"/>
      <c r="AB27" s="1068"/>
      <c r="AC27" s="1069" t="s">
        <v>416</v>
      </c>
      <c r="AD27" s="1069"/>
      <c r="AE27" s="1069"/>
      <c r="AF27" s="1069"/>
      <c r="AG27" s="1069"/>
      <c r="AH27" s="1069"/>
      <c r="AI27" s="1069"/>
      <c r="AJ27" s="1069"/>
      <c r="AK27" s="1069"/>
      <c r="AL27" s="1069"/>
      <c r="AM27" s="181"/>
      <c r="AN27" s="1070" t="s">
        <v>413</v>
      </c>
      <c r="AO27" s="1070"/>
      <c r="AP27" s="1070"/>
      <c r="AQ27" s="1070"/>
      <c r="AR27" s="1070"/>
      <c r="AS27" s="1071"/>
      <c r="AT27" s="1071"/>
      <c r="AU27" s="1071"/>
      <c r="AV27" s="1071"/>
      <c r="AW27" s="1071"/>
      <c r="AX27" s="1071"/>
      <c r="AY27" s="1071"/>
      <c r="AZ27" s="1072" t="s">
        <v>414</v>
      </c>
      <c r="BA27" s="1072"/>
      <c r="BB27" s="1072"/>
      <c r="BC27" s="1072"/>
      <c r="BD27" s="1072"/>
      <c r="BE27" s="1072"/>
      <c r="BF27" s="1068"/>
      <c r="BG27" s="1068"/>
      <c r="BH27" s="1068"/>
      <c r="BI27" s="1068"/>
      <c r="BJ27" s="1068"/>
      <c r="BK27" s="1068"/>
      <c r="BL27" s="1068"/>
      <c r="BM27" s="1068"/>
      <c r="BN27" s="1068"/>
      <c r="BO27" s="1069" t="s">
        <v>416</v>
      </c>
      <c r="BP27" s="1069"/>
      <c r="BQ27" s="1069"/>
      <c r="BR27" s="1069"/>
      <c r="BS27" s="1069"/>
      <c r="BT27" s="1069"/>
      <c r="BU27" s="1069"/>
      <c r="BV27" s="1069"/>
      <c r="BW27" s="1069"/>
      <c r="BX27" s="1069"/>
      <c r="BY27" s="181"/>
    </row>
    <row r="28" spans="1:77" ht="17.25">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row>
    <row r="29" spans="1:77" ht="17.25">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row>
    <row r="30" spans="1:77" ht="17.25">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row>
    <row r="31" spans="1:77" ht="17.25">
      <c r="A31" s="181"/>
      <c r="B31" s="1073" t="s">
        <v>419</v>
      </c>
      <c r="C31" s="1073"/>
      <c r="D31" s="1073"/>
      <c r="E31" s="1073"/>
      <c r="F31" s="1073"/>
      <c r="G31" s="1073"/>
      <c r="H31" s="1068"/>
      <c r="I31" s="1068"/>
      <c r="J31" s="1068"/>
      <c r="K31" s="1068"/>
      <c r="L31" s="1068"/>
      <c r="M31" s="1068"/>
      <c r="N31" s="1068"/>
      <c r="O31" s="1068"/>
      <c r="P31" s="1068"/>
      <c r="Q31" s="1068"/>
      <c r="R31" s="1068"/>
      <c r="S31" s="1068"/>
      <c r="T31" s="1068"/>
      <c r="U31" s="1068"/>
      <c r="V31" s="1068"/>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row>
    <row r="32" spans="1:77" ht="17.2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row>
    <row r="33" spans="1:77" ht="17.25">
      <c r="A33" s="181"/>
      <c r="B33" s="1060" t="s">
        <v>404</v>
      </c>
      <c r="C33" s="1060"/>
      <c r="D33" s="1060"/>
      <c r="E33" s="1060"/>
      <c r="F33" s="1060"/>
      <c r="G33" s="1060"/>
      <c r="H33" s="1060"/>
      <c r="I33" s="1060"/>
      <c r="J33" s="1060"/>
      <c r="K33" s="1060" t="s">
        <v>405</v>
      </c>
      <c r="L33" s="1060"/>
      <c r="M33" s="1060"/>
      <c r="N33" s="1060"/>
      <c r="O33" s="1060"/>
      <c r="P33" s="1060"/>
      <c r="Q33" s="1060"/>
      <c r="R33" s="1060"/>
      <c r="S33" s="1060"/>
      <c r="T33" s="1060"/>
      <c r="U33" s="1060"/>
      <c r="V33" s="1060"/>
      <c r="W33" s="1060"/>
      <c r="X33" s="1060"/>
      <c r="Y33" s="1060"/>
      <c r="Z33" s="181"/>
      <c r="AA33" s="181"/>
      <c r="AB33" s="181"/>
      <c r="AC33" s="181"/>
      <c r="AD33" s="181"/>
      <c r="AE33" s="181"/>
      <c r="AF33" s="1060" t="s">
        <v>406</v>
      </c>
      <c r="AG33" s="1060"/>
      <c r="AH33" s="1060"/>
      <c r="AI33" s="1060"/>
      <c r="AJ33" s="1060"/>
      <c r="AK33" s="1060"/>
      <c r="AL33" s="1060"/>
      <c r="AM33" s="1060"/>
      <c r="AN33" s="1060"/>
      <c r="AO33" s="1060"/>
      <c r="AP33" s="1060"/>
      <c r="AQ33" s="1060"/>
      <c r="AR33" s="1060"/>
      <c r="AS33" s="1060"/>
      <c r="AT33" s="1060"/>
      <c r="AU33" s="1060"/>
      <c r="AV33" s="1060"/>
      <c r="AW33" s="1060"/>
      <c r="AX33" s="1060"/>
      <c r="AY33" s="1060"/>
      <c r="AZ33" s="1060"/>
      <c r="BA33" s="106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row>
    <row r="34" spans="1:77" ht="13.5" customHeight="1">
      <c r="A34" s="181"/>
      <c r="B34" s="1062" t="s">
        <v>420</v>
      </c>
      <c r="C34" s="1062"/>
      <c r="D34" s="1062"/>
      <c r="E34" s="1062"/>
      <c r="F34" s="1062"/>
      <c r="G34" s="1062"/>
      <c r="H34" s="1062"/>
      <c r="I34" s="1062"/>
      <c r="J34" s="1062"/>
      <c r="K34" s="1074" t="s">
        <v>421</v>
      </c>
      <c r="L34" s="1074"/>
      <c r="M34" s="1074"/>
      <c r="N34" s="1074"/>
      <c r="O34" s="1074"/>
      <c r="P34" s="1074"/>
      <c r="Q34" s="1074"/>
      <c r="R34" s="1074"/>
      <c r="S34" s="1074"/>
      <c r="T34" s="1074"/>
      <c r="U34" s="1074"/>
      <c r="V34" s="1074"/>
      <c r="W34" s="1074"/>
      <c r="X34" s="1074"/>
      <c r="Y34" s="1074"/>
      <c r="Z34" s="181"/>
      <c r="AA34" s="181"/>
      <c r="AB34" s="181"/>
      <c r="AC34" s="181"/>
      <c r="AD34" s="181"/>
      <c r="AE34" s="181"/>
      <c r="AF34" s="1062"/>
      <c r="AG34" s="1062"/>
      <c r="AH34" s="1062"/>
      <c r="AI34" s="1062"/>
      <c r="AJ34" s="1062"/>
      <c r="AK34" s="1062"/>
      <c r="AL34" s="1062"/>
      <c r="AM34" s="1062"/>
      <c r="AN34" s="1062"/>
      <c r="AO34" s="1062"/>
      <c r="AP34" s="1062"/>
      <c r="AQ34" s="1062"/>
      <c r="AR34" s="1062"/>
      <c r="AS34" s="1062"/>
      <c r="AT34" s="1062"/>
      <c r="AU34" s="1062"/>
      <c r="AV34" s="1062"/>
      <c r="AW34" s="1062"/>
      <c r="AX34" s="1062"/>
      <c r="AY34" s="1062"/>
      <c r="AZ34" s="1062"/>
      <c r="BA34" s="1062"/>
      <c r="BB34" s="181"/>
      <c r="BC34" s="183" t="s">
        <v>577</v>
      </c>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row>
    <row r="35" spans="1:77" ht="13.5" customHeight="1">
      <c r="A35" s="181"/>
      <c r="B35" s="1062"/>
      <c r="C35" s="1062"/>
      <c r="D35" s="1062"/>
      <c r="E35" s="1062"/>
      <c r="F35" s="1062"/>
      <c r="G35" s="1062"/>
      <c r="H35" s="1062"/>
      <c r="I35" s="1062"/>
      <c r="J35" s="1062"/>
      <c r="K35" s="1074"/>
      <c r="L35" s="1074"/>
      <c r="M35" s="1074"/>
      <c r="N35" s="1074"/>
      <c r="O35" s="1074"/>
      <c r="P35" s="1074"/>
      <c r="Q35" s="1074"/>
      <c r="R35" s="1074"/>
      <c r="S35" s="1074"/>
      <c r="T35" s="1074"/>
      <c r="U35" s="1074"/>
      <c r="V35" s="1074"/>
      <c r="W35" s="1074"/>
      <c r="X35" s="1074"/>
      <c r="Y35" s="1074"/>
      <c r="Z35" s="181"/>
      <c r="AA35" s="181"/>
      <c r="AB35" s="181"/>
      <c r="AC35" s="181"/>
      <c r="AD35" s="181"/>
      <c r="AE35" s="181"/>
      <c r="AF35" s="1062"/>
      <c r="AG35" s="1062"/>
      <c r="AH35" s="1062"/>
      <c r="AI35" s="1062"/>
      <c r="AJ35" s="1062"/>
      <c r="AK35" s="1062"/>
      <c r="AL35" s="1062"/>
      <c r="AM35" s="1062"/>
      <c r="AN35" s="1062"/>
      <c r="AO35" s="1062"/>
      <c r="AP35" s="1062"/>
      <c r="AQ35" s="1062"/>
      <c r="AR35" s="1062"/>
      <c r="AS35" s="1062"/>
      <c r="AT35" s="1062"/>
      <c r="AU35" s="1062"/>
      <c r="AV35" s="1062"/>
      <c r="AW35" s="1062"/>
      <c r="AX35" s="1062"/>
      <c r="AY35" s="1062"/>
      <c r="AZ35" s="1062"/>
      <c r="BA35" s="1062"/>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row>
    <row r="36" spans="1:77" ht="14.25" customHeight="1">
      <c r="A36" s="181"/>
      <c r="B36" s="1062"/>
      <c r="C36" s="1062"/>
      <c r="D36" s="1062"/>
      <c r="E36" s="1062"/>
      <c r="F36" s="1062"/>
      <c r="G36" s="1062"/>
      <c r="H36" s="1062"/>
      <c r="I36" s="1062"/>
      <c r="J36" s="1062"/>
      <c r="K36" s="1074"/>
      <c r="L36" s="1074"/>
      <c r="M36" s="1074"/>
      <c r="N36" s="1074"/>
      <c r="O36" s="1074"/>
      <c r="P36" s="1074"/>
      <c r="Q36" s="1074"/>
      <c r="R36" s="1074"/>
      <c r="S36" s="1074"/>
      <c r="T36" s="1074"/>
      <c r="U36" s="1074"/>
      <c r="V36" s="1074"/>
      <c r="W36" s="1074"/>
      <c r="X36" s="1074"/>
      <c r="Y36" s="1074"/>
      <c r="Z36" s="181"/>
      <c r="AA36" s="181"/>
      <c r="AB36" s="181"/>
      <c r="AC36" s="181"/>
      <c r="AD36" s="181"/>
      <c r="AE36" s="181"/>
      <c r="AF36" s="1062"/>
      <c r="AG36" s="1062"/>
      <c r="AH36" s="1062"/>
      <c r="AI36" s="1062"/>
      <c r="AJ36" s="1062"/>
      <c r="AK36" s="1062"/>
      <c r="AL36" s="1062"/>
      <c r="AM36" s="1062"/>
      <c r="AN36" s="1062"/>
      <c r="AO36" s="1062"/>
      <c r="AP36" s="1062"/>
      <c r="AQ36" s="1062"/>
      <c r="AR36" s="1062"/>
      <c r="AS36" s="1062"/>
      <c r="AT36" s="1062"/>
      <c r="AU36" s="1062"/>
      <c r="AV36" s="1062"/>
      <c r="AW36" s="1062"/>
      <c r="AX36" s="1062"/>
      <c r="AY36" s="1062"/>
      <c r="AZ36" s="1062"/>
      <c r="BA36" s="1062"/>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row>
    <row r="37" spans="1:77" ht="17.25">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row>
    <row r="38" spans="1:77" ht="17.25">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row>
    <row r="39" spans="1:77" ht="17.25">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row>
    <row r="40" spans="1:77" ht="17.25">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row>
    <row r="41" spans="1:77" ht="17.25">
      <c r="A41" s="181"/>
      <c r="B41" s="1070" t="s">
        <v>422</v>
      </c>
      <c r="C41" s="1070"/>
      <c r="D41" s="1070"/>
      <c r="E41" s="1070"/>
      <c r="F41" s="1070"/>
      <c r="G41" s="1071"/>
      <c r="H41" s="1071"/>
      <c r="I41" s="1071"/>
      <c r="J41" s="1071"/>
      <c r="K41" s="1071"/>
      <c r="L41" s="1071"/>
      <c r="M41" s="1071"/>
      <c r="N41" s="1072" t="s">
        <v>414</v>
      </c>
      <c r="O41" s="1072"/>
      <c r="P41" s="1072"/>
      <c r="Q41" s="1072"/>
      <c r="R41" s="1072"/>
      <c r="S41" s="1072"/>
      <c r="T41" s="1068"/>
      <c r="U41" s="1068"/>
      <c r="V41" s="1068"/>
      <c r="W41" s="1068"/>
      <c r="X41" s="1068"/>
      <c r="Y41" s="1068"/>
      <c r="Z41" s="1068"/>
      <c r="AA41" s="1068"/>
      <c r="AB41" s="1068"/>
      <c r="AC41" s="181"/>
      <c r="AD41" s="1070" t="s">
        <v>423</v>
      </c>
      <c r="AE41" s="1070"/>
      <c r="AF41" s="1070"/>
      <c r="AG41" s="1070"/>
      <c r="AH41" s="1070"/>
      <c r="AI41" s="1071"/>
      <c r="AJ41" s="1071"/>
      <c r="AK41" s="1071"/>
      <c r="AL41" s="1071"/>
      <c r="AM41" s="1071"/>
      <c r="AN41" s="1071"/>
      <c r="AO41" s="1071"/>
      <c r="AP41" s="1072" t="s">
        <v>414</v>
      </c>
      <c r="AQ41" s="1072"/>
      <c r="AR41" s="1072"/>
      <c r="AS41" s="1072"/>
      <c r="AT41" s="1072"/>
      <c r="AU41" s="1072"/>
      <c r="AV41" s="1068"/>
      <c r="AW41" s="1068"/>
      <c r="AX41" s="1068"/>
      <c r="AY41" s="1068"/>
      <c r="AZ41" s="1068"/>
      <c r="BA41" s="1068"/>
      <c r="BB41" s="1068"/>
      <c r="BC41" s="1068"/>
      <c r="BD41" s="1068"/>
      <c r="BE41" s="181"/>
      <c r="BF41" s="181"/>
      <c r="BG41" s="181"/>
      <c r="BH41" s="181"/>
      <c r="BI41" s="181"/>
      <c r="BJ41" s="181"/>
      <c r="BK41" s="181"/>
      <c r="BL41" s="181"/>
      <c r="BM41" s="181"/>
      <c r="BN41" s="181"/>
      <c r="BO41" s="181"/>
      <c r="BP41" s="181"/>
      <c r="BQ41" s="181"/>
      <c r="BR41" s="181"/>
      <c r="BS41" s="181"/>
      <c r="BT41" s="181"/>
      <c r="BU41" s="181"/>
      <c r="BV41" s="181"/>
      <c r="BW41" s="181"/>
      <c r="BX41" s="181"/>
      <c r="BY41" s="181"/>
    </row>
    <row r="42" spans="1:77" ht="17.25">
      <c r="A42" s="181"/>
      <c r="B42" s="1070" t="s">
        <v>422</v>
      </c>
      <c r="C42" s="1070"/>
      <c r="D42" s="1070"/>
      <c r="E42" s="1070"/>
      <c r="F42" s="1070"/>
      <c r="G42" s="1071"/>
      <c r="H42" s="1071"/>
      <c r="I42" s="1071"/>
      <c r="J42" s="1071"/>
      <c r="K42" s="1071"/>
      <c r="L42" s="1071"/>
      <c r="M42" s="1071"/>
      <c r="N42" s="1072" t="s">
        <v>414</v>
      </c>
      <c r="O42" s="1072"/>
      <c r="P42" s="1072"/>
      <c r="Q42" s="1072"/>
      <c r="R42" s="1072"/>
      <c r="S42" s="1072"/>
      <c r="T42" s="1068"/>
      <c r="U42" s="1068"/>
      <c r="V42" s="1068"/>
      <c r="W42" s="1068"/>
      <c r="X42" s="1068"/>
      <c r="Y42" s="1068"/>
      <c r="Z42" s="1068"/>
      <c r="AA42" s="1068"/>
      <c r="AB42" s="1068"/>
      <c r="AC42" s="181"/>
      <c r="AD42" s="1070" t="s">
        <v>423</v>
      </c>
      <c r="AE42" s="1070"/>
      <c r="AF42" s="1070"/>
      <c r="AG42" s="1070"/>
      <c r="AH42" s="1070"/>
      <c r="AI42" s="1071"/>
      <c r="AJ42" s="1071"/>
      <c r="AK42" s="1071"/>
      <c r="AL42" s="1071"/>
      <c r="AM42" s="1071"/>
      <c r="AN42" s="1071"/>
      <c r="AO42" s="1071"/>
      <c r="AP42" s="1072" t="s">
        <v>414</v>
      </c>
      <c r="AQ42" s="1072"/>
      <c r="AR42" s="1072"/>
      <c r="AS42" s="1072"/>
      <c r="AT42" s="1072"/>
      <c r="AU42" s="1072"/>
      <c r="AV42" s="1068"/>
      <c r="AW42" s="1068"/>
      <c r="AX42" s="1068"/>
      <c r="AY42" s="1068"/>
      <c r="AZ42" s="1068"/>
      <c r="BA42" s="1068"/>
      <c r="BB42" s="1068"/>
      <c r="BC42" s="1068"/>
      <c r="BD42" s="1068"/>
      <c r="BE42" s="181"/>
      <c r="BF42" s="181"/>
      <c r="BG42" s="181"/>
      <c r="BH42" s="181"/>
      <c r="BI42" s="181"/>
      <c r="BJ42" s="181"/>
      <c r="BK42" s="181"/>
      <c r="BL42" s="181"/>
      <c r="BM42" s="181"/>
      <c r="BN42" s="181"/>
      <c r="BO42" s="181"/>
      <c r="BP42" s="181"/>
      <c r="BQ42" s="181"/>
      <c r="BR42" s="181"/>
      <c r="BS42" s="181"/>
      <c r="BT42" s="181"/>
      <c r="BU42" s="181"/>
      <c r="BV42" s="181"/>
      <c r="BW42" s="181"/>
      <c r="BX42" s="181"/>
      <c r="BY42" s="181"/>
    </row>
    <row r="43" spans="1:77" ht="17.25">
      <c r="A43" s="181"/>
      <c r="B43" s="1070" t="s">
        <v>423</v>
      </c>
      <c r="C43" s="1070"/>
      <c r="D43" s="1070"/>
      <c r="E43" s="1070"/>
      <c r="F43" s="1070"/>
      <c r="G43" s="1071"/>
      <c r="H43" s="1071"/>
      <c r="I43" s="1071"/>
      <c r="J43" s="1071"/>
      <c r="K43" s="1071"/>
      <c r="L43" s="1071"/>
      <c r="M43" s="1071"/>
      <c r="N43" s="1072" t="s">
        <v>414</v>
      </c>
      <c r="O43" s="1072"/>
      <c r="P43" s="1072"/>
      <c r="Q43" s="1072"/>
      <c r="R43" s="1072"/>
      <c r="S43" s="1072"/>
      <c r="T43" s="1068"/>
      <c r="U43" s="1068"/>
      <c r="V43" s="1068"/>
      <c r="W43" s="1068"/>
      <c r="X43" s="1068"/>
      <c r="Y43" s="1068"/>
      <c r="Z43" s="1068"/>
      <c r="AA43" s="1068"/>
      <c r="AB43" s="1068"/>
      <c r="AC43" s="181"/>
      <c r="AD43" s="1070" t="s">
        <v>424</v>
      </c>
      <c r="AE43" s="1070"/>
      <c r="AF43" s="1070"/>
      <c r="AG43" s="1070"/>
      <c r="AH43" s="1070"/>
      <c r="AI43" s="1071"/>
      <c r="AJ43" s="1071"/>
      <c r="AK43" s="1071"/>
      <c r="AL43" s="1071"/>
      <c r="AM43" s="1071"/>
      <c r="AN43" s="1071"/>
      <c r="AO43" s="1071"/>
      <c r="AP43" s="1072" t="s">
        <v>414</v>
      </c>
      <c r="AQ43" s="1072"/>
      <c r="AR43" s="1072"/>
      <c r="AS43" s="1072"/>
      <c r="AT43" s="1072"/>
      <c r="AU43" s="1072"/>
      <c r="AV43" s="1068"/>
      <c r="AW43" s="1068"/>
      <c r="AX43" s="1068"/>
      <c r="AY43" s="1068"/>
      <c r="AZ43" s="1068"/>
      <c r="BA43" s="1068"/>
      <c r="BB43" s="1068"/>
      <c r="BC43" s="1068"/>
      <c r="BD43" s="1068"/>
      <c r="BE43" s="181"/>
      <c r="BF43" s="181"/>
      <c r="BG43" s="181"/>
      <c r="BH43" s="181"/>
      <c r="BI43" s="181"/>
      <c r="BJ43" s="181"/>
      <c r="BK43" s="181"/>
      <c r="BL43" s="181"/>
      <c r="BM43" s="181"/>
      <c r="BN43" s="181"/>
      <c r="BO43" s="181"/>
      <c r="BP43" s="181"/>
      <c r="BQ43" s="181"/>
      <c r="BR43" s="181"/>
      <c r="BS43" s="181"/>
      <c r="BT43" s="181"/>
      <c r="BU43" s="181"/>
      <c r="BV43" s="181"/>
      <c r="BW43" s="181"/>
      <c r="BX43" s="181"/>
      <c r="BY43" s="181"/>
    </row>
    <row r="44" spans="1:77" ht="17.25">
      <c r="A44" s="181"/>
      <c r="B44" s="1070" t="s">
        <v>424</v>
      </c>
      <c r="C44" s="1070"/>
      <c r="D44" s="1070"/>
      <c r="E44" s="1070"/>
      <c r="F44" s="1070"/>
      <c r="G44" s="1071"/>
      <c r="H44" s="1071"/>
      <c r="I44" s="1071"/>
      <c r="J44" s="1071"/>
      <c r="K44" s="1071"/>
      <c r="L44" s="1071"/>
      <c r="M44" s="1071"/>
      <c r="N44" s="1072" t="s">
        <v>414</v>
      </c>
      <c r="O44" s="1072"/>
      <c r="P44" s="1072"/>
      <c r="Q44" s="1072"/>
      <c r="R44" s="1072"/>
      <c r="S44" s="1072"/>
      <c r="T44" s="1068"/>
      <c r="U44" s="1068"/>
      <c r="V44" s="1068"/>
      <c r="W44" s="1068"/>
      <c r="X44" s="1068"/>
      <c r="Y44" s="1068"/>
      <c r="Z44" s="1068"/>
      <c r="AA44" s="1068"/>
      <c r="AB44" s="1068"/>
      <c r="AC44" s="181"/>
      <c r="AD44" s="1070" t="s">
        <v>425</v>
      </c>
      <c r="AE44" s="1070"/>
      <c r="AF44" s="1070"/>
      <c r="AG44" s="1070"/>
      <c r="AH44" s="1070"/>
      <c r="AI44" s="1071"/>
      <c r="AJ44" s="1071"/>
      <c r="AK44" s="1071"/>
      <c r="AL44" s="1071"/>
      <c r="AM44" s="1071"/>
      <c r="AN44" s="1071"/>
      <c r="AO44" s="1071"/>
      <c r="AP44" s="1072" t="s">
        <v>414</v>
      </c>
      <c r="AQ44" s="1072"/>
      <c r="AR44" s="1072"/>
      <c r="AS44" s="1072"/>
      <c r="AT44" s="1072"/>
      <c r="AU44" s="1072"/>
      <c r="AV44" s="1068"/>
      <c r="AW44" s="1068"/>
      <c r="AX44" s="1068"/>
      <c r="AY44" s="1068"/>
      <c r="AZ44" s="1068"/>
      <c r="BA44" s="1068"/>
      <c r="BB44" s="1068"/>
      <c r="BC44" s="1068"/>
      <c r="BD44" s="1068"/>
      <c r="BE44" s="181"/>
      <c r="BF44" s="181"/>
      <c r="BG44" s="181"/>
      <c r="BH44" s="181"/>
      <c r="BI44" s="181"/>
      <c r="BJ44" s="181"/>
      <c r="BK44" s="181"/>
      <c r="BL44" s="181"/>
      <c r="BM44" s="181"/>
      <c r="BN44" s="181"/>
      <c r="BO44" s="181"/>
      <c r="BP44" s="181"/>
      <c r="BQ44" s="181"/>
      <c r="BR44" s="181"/>
      <c r="BS44" s="181"/>
      <c r="BT44" s="181"/>
      <c r="BU44" s="181"/>
      <c r="BV44" s="181"/>
      <c r="BW44" s="181"/>
      <c r="BX44" s="181"/>
      <c r="BY44" s="181"/>
    </row>
    <row r="45" spans="1:77" ht="17.25">
      <c r="A45" s="181"/>
      <c r="B45" s="1070" t="s">
        <v>425</v>
      </c>
      <c r="C45" s="1070"/>
      <c r="D45" s="1070"/>
      <c r="E45" s="1070"/>
      <c r="F45" s="1070"/>
      <c r="G45" s="1071"/>
      <c r="H45" s="1071"/>
      <c r="I45" s="1071"/>
      <c r="J45" s="1071"/>
      <c r="K45" s="1071"/>
      <c r="L45" s="1071"/>
      <c r="M45" s="1071"/>
      <c r="N45" s="1072" t="s">
        <v>414</v>
      </c>
      <c r="O45" s="1072"/>
      <c r="P45" s="1072"/>
      <c r="Q45" s="1072"/>
      <c r="R45" s="1072"/>
      <c r="S45" s="1072"/>
      <c r="T45" s="1068"/>
      <c r="U45" s="1068"/>
      <c r="V45" s="1068"/>
      <c r="W45" s="1068"/>
      <c r="X45" s="1068"/>
      <c r="Y45" s="1068"/>
      <c r="Z45" s="1068"/>
      <c r="AA45" s="1068"/>
      <c r="AB45" s="1068"/>
      <c r="AC45" s="181"/>
      <c r="AD45" s="1070" t="s">
        <v>426</v>
      </c>
      <c r="AE45" s="1070"/>
      <c r="AF45" s="1070"/>
      <c r="AG45" s="1070"/>
      <c r="AH45" s="1070"/>
      <c r="AI45" s="1071"/>
      <c r="AJ45" s="1071"/>
      <c r="AK45" s="1071"/>
      <c r="AL45" s="1071"/>
      <c r="AM45" s="1071"/>
      <c r="AN45" s="1071"/>
      <c r="AO45" s="1071"/>
      <c r="AP45" s="1072" t="s">
        <v>414</v>
      </c>
      <c r="AQ45" s="1072"/>
      <c r="AR45" s="1072"/>
      <c r="AS45" s="1072"/>
      <c r="AT45" s="1072"/>
      <c r="AU45" s="1072"/>
      <c r="AV45" s="1068"/>
      <c r="AW45" s="1068"/>
      <c r="AX45" s="1068"/>
      <c r="AY45" s="1068"/>
      <c r="AZ45" s="1068"/>
      <c r="BA45" s="1068"/>
      <c r="BB45" s="1068"/>
      <c r="BC45" s="1068"/>
      <c r="BD45" s="1068"/>
      <c r="BE45" s="181"/>
      <c r="BF45" s="181"/>
      <c r="BG45" s="181"/>
      <c r="BH45" s="181"/>
      <c r="BI45" s="181"/>
      <c r="BJ45" s="181"/>
      <c r="BK45" s="181"/>
      <c r="BL45" s="181"/>
      <c r="BM45" s="181"/>
      <c r="BN45" s="181"/>
      <c r="BO45" s="181"/>
      <c r="BP45" s="181"/>
      <c r="BQ45" s="181"/>
      <c r="BR45" s="181"/>
      <c r="BS45" s="181"/>
      <c r="BT45" s="181"/>
      <c r="BU45" s="181"/>
      <c r="BV45" s="181"/>
      <c r="BW45" s="181"/>
      <c r="BX45" s="181"/>
      <c r="BY45" s="181"/>
    </row>
    <row r="46" spans="1:77" ht="17.25">
      <c r="A46" s="181"/>
      <c r="B46" s="1070" t="s">
        <v>425</v>
      </c>
      <c r="C46" s="1070"/>
      <c r="D46" s="1070"/>
      <c r="E46" s="1070"/>
      <c r="F46" s="1070"/>
      <c r="G46" s="1071"/>
      <c r="H46" s="1071"/>
      <c r="I46" s="1071"/>
      <c r="J46" s="1071"/>
      <c r="K46" s="1071"/>
      <c r="L46" s="1071"/>
      <c r="M46" s="1071"/>
      <c r="N46" s="1072" t="s">
        <v>414</v>
      </c>
      <c r="O46" s="1072"/>
      <c r="P46" s="1072"/>
      <c r="Q46" s="1072"/>
      <c r="R46" s="1072"/>
      <c r="S46" s="1072"/>
      <c r="T46" s="1068"/>
      <c r="U46" s="1068"/>
      <c r="V46" s="1068"/>
      <c r="W46" s="1068"/>
      <c r="X46" s="1068"/>
      <c r="Y46" s="1068"/>
      <c r="Z46" s="1068"/>
      <c r="AA46" s="1068"/>
      <c r="AB46" s="1068"/>
      <c r="AC46" s="181"/>
      <c r="AD46" s="1070" t="s">
        <v>424</v>
      </c>
      <c r="AE46" s="1070"/>
      <c r="AF46" s="1070"/>
      <c r="AG46" s="1070"/>
      <c r="AH46" s="1070"/>
      <c r="AI46" s="1071"/>
      <c r="AJ46" s="1071"/>
      <c r="AK46" s="1071"/>
      <c r="AL46" s="1071"/>
      <c r="AM46" s="1071"/>
      <c r="AN46" s="1071"/>
      <c r="AO46" s="1071"/>
      <c r="AP46" s="1072" t="s">
        <v>414</v>
      </c>
      <c r="AQ46" s="1072"/>
      <c r="AR46" s="1072"/>
      <c r="AS46" s="1072"/>
      <c r="AT46" s="1072"/>
      <c r="AU46" s="1072"/>
      <c r="AV46" s="1068"/>
      <c r="AW46" s="1068"/>
      <c r="AX46" s="1068"/>
      <c r="AY46" s="1068"/>
      <c r="AZ46" s="1068"/>
      <c r="BA46" s="1068"/>
      <c r="BB46" s="1068"/>
      <c r="BC46" s="1068"/>
      <c r="BD46" s="1068"/>
      <c r="BE46" s="181"/>
      <c r="BF46" s="181"/>
      <c r="BG46" s="181"/>
      <c r="BH46" s="181"/>
      <c r="BI46" s="181"/>
      <c r="BJ46" s="181"/>
      <c r="BK46" s="181"/>
      <c r="BL46" s="181"/>
      <c r="BM46" s="181"/>
      <c r="BN46" s="181"/>
      <c r="BO46" s="181"/>
      <c r="BP46" s="181"/>
      <c r="BQ46" s="181"/>
      <c r="BR46" s="181"/>
      <c r="BS46" s="181"/>
      <c r="BT46" s="181"/>
      <c r="BU46" s="181"/>
      <c r="BV46" s="181"/>
      <c r="BW46" s="181"/>
      <c r="BX46" s="181"/>
      <c r="BY46" s="181"/>
    </row>
    <row r="47" spans="1:77" ht="17.25">
      <c r="A47" s="181"/>
      <c r="B47" s="1070" t="s">
        <v>425</v>
      </c>
      <c r="C47" s="1070"/>
      <c r="D47" s="1070"/>
      <c r="E47" s="1070"/>
      <c r="F47" s="1070"/>
      <c r="G47" s="1071"/>
      <c r="H47" s="1071"/>
      <c r="I47" s="1071"/>
      <c r="J47" s="1071"/>
      <c r="K47" s="1071"/>
      <c r="L47" s="1071"/>
      <c r="M47" s="1071"/>
      <c r="N47" s="1072" t="s">
        <v>414</v>
      </c>
      <c r="O47" s="1072"/>
      <c r="P47" s="1072"/>
      <c r="Q47" s="1072"/>
      <c r="R47" s="1072"/>
      <c r="S47" s="1072"/>
      <c r="T47" s="1068"/>
      <c r="U47" s="1068"/>
      <c r="V47" s="1068"/>
      <c r="W47" s="1068"/>
      <c r="X47" s="1068"/>
      <c r="Y47" s="1068"/>
      <c r="Z47" s="1068"/>
      <c r="AA47" s="1068"/>
      <c r="AB47" s="1068"/>
      <c r="AC47" s="181"/>
      <c r="AD47" s="1070" t="s">
        <v>426</v>
      </c>
      <c r="AE47" s="1070"/>
      <c r="AF47" s="1070"/>
      <c r="AG47" s="1070"/>
      <c r="AH47" s="1070"/>
      <c r="AI47" s="1071"/>
      <c r="AJ47" s="1071"/>
      <c r="AK47" s="1071"/>
      <c r="AL47" s="1071"/>
      <c r="AM47" s="1071"/>
      <c r="AN47" s="1071"/>
      <c r="AO47" s="1071"/>
      <c r="AP47" s="1072" t="s">
        <v>414</v>
      </c>
      <c r="AQ47" s="1072"/>
      <c r="AR47" s="1072"/>
      <c r="AS47" s="1072"/>
      <c r="AT47" s="1072"/>
      <c r="AU47" s="1072"/>
      <c r="AV47" s="1068"/>
      <c r="AW47" s="1068"/>
      <c r="AX47" s="1068"/>
      <c r="AY47" s="1068"/>
      <c r="AZ47" s="1068"/>
      <c r="BA47" s="1068"/>
      <c r="BB47" s="1068"/>
      <c r="BC47" s="1068"/>
      <c r="BD47" s="1068"/>
      <c r="BE47" s="181"/>
      <c r="BF47" s="181"/>
      <c r="BG47" s="181"/>
      <c r="BH47" s="181"/>
      <c r="BI47" s="181"/>
      <c r="BJ47" s="181"/>
      <c r="BK47" s="181"/>
      <c r="BL47" s="181"/>
      <c r="BM47" s="181"/>
      <c r="BN47" s="181"/>
      <c r="BO47" s="181"/>
      <c r="BP47" s="181"/>
      <c r="BQ47" s="181"/>
      <c r="BR47" s="181"/>
      <c r="BS47" s="181"/>
      <c r="BT47" s="181"/>
      <c r="BU47" s="181"/>
      <c r="BV47" s="181"/>
      <c r="BW47" s="181"/>
      <c r="BX47" s="181"/>
      <c r="BY47" s="181"/>
    </row>
    <row r="48" spans="1:77" ht="17.25">
      <c r="A48" s="181"/>
      <c r="B48" s="1070" t="s">
        <v>424</v>
      </c>
      <c r="C48" s="1070"/>
      <c r="D48" s="1070"/>
      <c r="E48" s="1070"/>
      <c r="F48" s="1070"/>
      <c r="G48" s="1071"/>
      <c r="H48" s="1071"/>
      <c r="I48" s="1071"/>
      <c r="J48" s="1071"/>
      <c r="K48" s="1071"/>
      <c r="L48" s="1071"/>
      <c r="M48" s="1071"/>
      <c r="N48" s="1072" t="s">
        <v>414</v>
      </c>
      <c r="O48" s="1072"/>
      <c r="P48" s="1072"/>
      <c r="Q48" s="1072"/>
      <c r="R48" s="1072"/>
      <c r="S48" s="1072"/>
      <c r="T48" s="1068"/>
      <c r="U48" s="1068"/>
      <c r="V48" s="1068"/>
      <c r="W48" s="1068"/>
      <c r="X48" s="1068"/>
      <c r="Y48" s="1068"/>
      <c r="Z48" s="1068"/>
      <c r="AA48" s="1068"/>
      <c r="AB48" s="1068"/>
      <c r="AC48" s="181"/>
      <c r="AD48" s="1070" t="s">
        <v>425</v>
      </c>
      <c r="AE48" s="1070"/>
      <c r="AF48" s="1070"/>
      <c r="AG48" s="1070"/>
      <c r="AH48" s="1070"/>
      <c r="AI48" s="1071"/>
      <c r="AJ48" s="1071"/>
      <c r="AK48" s="1071"/>
      <c r="AL48" s="1071"/>
      <c r="AM48" s="1071"/>
      <c r="AN48" s="1071"/>
      <c r="AO48" s="1071"/>
      <c r="AP48" s="1072" t="s">
        <v>414</v>
      </c>
      <c r="AQ48" s="1072"/>
      <c r="AR48" s="1072"/>
      <c r="AS48" s="1072"/>
      <c r="AT48" s="1072"/>
      <c r="AU48" s="1072"/>
      <c r="AV48" s="1068"/>
      <c r="AW48" s="1068"/>
      <c r="AX48" s="1068"/>
      <c r="AY48" s="1068"/>
      <c r="AZ48" s="1068"/>
      <c r="BA48" s="1068"/>
      <c r="BB48" s="1068"/>
      <c r="BC48" s="1068"/>
      <c r="BD48" s="1068"/>
      <c r="BE48" s="181"/>
      <c r="BF48" s="181"/>
      <c r="BG48" s="181"/>
      <c r="BH48" s="181"/>
      <c r="BI48" s="181"/>
      <c r="BJ48" s="181"/>
      <c r="BK48" s="181"/>
      <c r="BL48" s="181"/>
      <c r="BM48" s="181"/>
      <c r="BN48" s="181"/>
      <c r="BO48" s="181"/>
      <c r="BP48" s="181"/>
      <c r="BQ48" s="181"/>
      <c r="BR48" s="181"/>
      <c r="BS48" s="181"/>
      <c r="BT48" s="181"/>
      <c r="BU48" s="181"/>
      <c r="BV48" s="181"/>
      <c r="BW48" s="181"/>
      <c r="BX48" s="181"/>
      <c r="BY48" s="181"/>
    </row>
    <row r="49" spans="1:77" ht="17.25">
      <c r="A49" s="181"/>
      <c r="B49" s="1070" t="s">
        <v>422</v>
      </c>
      <c r="C49" s="1070"/>
      <c r="D49" s="1070"/>
      <c r="E49" s="1070"/>
      <c r="F49" s="1070"/>
      <c r="G49" s="1071"/>
      <c r="H49" s="1071"/>
      <c r="I49" s="1071"/>
      <c r="J49" s="1071"/>
      <c r="K49" s="1071"/>
      <c r="L49" s="1071"/>
      <c r="M49" s="1071"/>
      <c r="N49" s="1072" t="s">
        <v>414</v>
      </c>
      <c r="O49" s="1072"/>
      <c r="P49" s="1072"/>
      <c r="Q49" s="1072"/>
      <c r="R49" s="1072"/>
      <c r="S49" s="1072"/>
      <c r="T49" s="1068"/>
      <c r="U49" s="1068"/>
      <c r="V49" s="1068"/>
      <c r="W49" s="1068"/>
      <c r="X49" s="1068"/>
      <c r="Y49" s="1068"/>
      <c r="Z49" s="1068"/>
      <c r="AA49" s="1068"/>
      <c r="AB49" s="1068"/>
      <c r="AC49" s="181"/>
      <c r="AD49" s="1070" t="s">
        <v>424</v>
      </c>
      <c r="AE49" s="1070"/>
      <c r="AF49" s="1070"/>
      <c r="AG49" s="1070"/>
      <c r="AH49" s="1070"/>
      <c r="AI49" s="1071"/>
      <c r="AJ49" s="1071"/>
      <c r="AK49" s="1071"/>
      <c r="AL49" s="1071"/>
      <c r="AM49" s="1071"/>
      <c r="AN49" s="1071"/>
      <c r="AO49" s="1071"/>
      <c r="AP49" s="1072" t="s">
        <v>414</v>
      </c>
      <c r="AQ49" s="1072"/>
      <c r="AR49" s="1072"/>
      <c r="AS49" s="1072"/>
      <c r="AT49" s="1072"/>
      <c r="AU49" s="1072"/>
      <c r="AV49" s="1068"/>
      <c r="AW49" s="1068"/>
      <c r="AX49" s="1068"/>
      <c r="AY49" s="1068"/>
      <c r="AZ49" s="1068"/>
      <c r="BA49" s="1068"/>
      <c r="BB49" s="1068"/>
      <c r="BC49" s="1068"/>
      <c r="BD49" s="1068"/>
      <c r="BE49" s="181"/>
      <c r="BF49" s="181"/>
      <c r="BG49" s="181"/>
      <c r="BH49" s="181"/>
      <c r="BI49" s="181"/>
      <c r="BJ49" s="181"/>
      <c r="BK49" s="181"/>
      <c r="BL49" s="181"/>
      <c r="BM49" s="181"/>
      <c r="BN49" s="181"/>
      <c r="BO49" s="181"/>
      <c r="BP49" s="181"/>
      <c r="BQ49" s="181"/>
      <c r="BR49" s="181"/>
      <c r="BS49" s="181"/>
      <c r="BT49" s="181"/>
      <c r="BU49" s="181"/>
      <c r="BV49" s="181"/>
      <c r="BW49" s="181"/>
      <c r="BX49" s="181"/>
      <c r="BY49" s="181"/>
    </row>
    <row r="50" spans="1:77" ht="17.25">
      <c r="A50" s="181"/>
      <c r="B50" s="1070" t="s">
        <v>423</v>
      </c>
      <c r="C50" s="1070"/>
      <c r="D50" s="1070"/>
      <c r="E50" s="1070"/>
      <c r="F50" s="1070"/>
      <c r="G50" s="1071"/>
      <c r="H50" s="1071"/>
      <c r="I50" s="1071"/>
      <c r="J50" s="1071"/>
      <c r="K50" s="1071"/>
      <c r="L50" s="1071"/>
      <c r="M50" s="1071"/>
      <c r="N50" s="1072" t="s">
        <v>414</v>
      </c>
      <c r="O50" s="1072"/>
      <c r="P50" s="1072"/>
      <c r="Q50" s="1072"/>
      <c r="R50" s="1072"/>
      <c r="S50" s="1072"/>
      <c r="T50" s="1068"/>
      <c r="U50" s="1068"/>
      <c r="V50" s="1068"/>
      <c r="W50" s="1068"/>
      <c r="X50" s="1068"/>
      <c r="Y50" s="1068"/>
      <c r="Z50" s="1068"/>
      <c r="AA50" s="1068"/>
      <c r="AB50" s="1068"/>
      <c r="AC50" s="181"/>
      <c r="AD50" s="1070" t="s">
        <v>425</v>
      </c>
      <c r="AE50" s="1070"/>
      <c r="AF50" s="1070"/>
      <c r="AG50" s="1070"/>
      <c r="AH50" s="1070"/>
      <c r="AI50" s="1071"/>
      <c r="AJ50" s="1071"/>
      <c r="AK50" s="1071"/>
      <c r="AL50" s="1071"/>
      <c r="AM50" s="1071"/>
      <c r="AN50" s="1071"/>
      <c r="AO50" s="1071"/>
      <c r="AP50" s="1072" t="s">
        <v>414</v>
      </c>
      <c r="AQ50" s="1072"/>
      <c r="AR50" s="1072"/>
      <c r="AS50" s="1072"/>
      <c r="AT50" s="1072"/>
      <c r="AU50" s="1072"/>
      <c r="AV50" s="1068"/>
      <c r="AW50" s="1068"/>
      <c r="AX50" s="1068"/>
      <c r="AY50" s="1068"/>
      <c r="AZ50" s="1068"/>
      <c r="BA50" s="1068"/>
      <c r="BB50" s="1068"/>
      <c r="BC50" s="1068"/>
      <c r="BD50" s="1068"/>
      <c r="BE50" s="181"/>
      <c r="BF50" s="181"/>
      <c r="BG50" s="181"/>
      <c r="BH50" s="181"/>
      <c r="BI50" s="181"/>
      <c r="BJ50" s="181"/>
      <c r="BK50" s="181"/>
      <c r="BL50" s="181"/>
      <c r="BM50" s="181"/>
      <c r="BN50" s="181"/>
      <c r="BO50" s="181"/>
      <c r="BP50" s="181"/>
      <c r="BQ50" s="181"/>
      <c r="BR50" s="181"/>
      <c r="BS50" s="181"/>
      <c r="BT50" s="181"/>
      <c r="BU50" s="181"/>
      <c r="BV50" s="181"/>
      <c r="BW50" s="181"/>
      <c r="BX50" s="181"/>
      <c r="BY50" s="181"/>
    </row>
    <row r="51" spans="1:77" ht="17.25">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row>
    <row r="52" spans="57:77" ht="17.25">
      <c r="BE52" s="181"/>
      <c r="BF52" s="181"/>
      <c r="BG52" s="181"/>
      <c r="BH52" s="181"/>
      <c r="BI52" s="181"/>
      <c r="BJ52" s="181"/>
      <c r="BK52" s="181"/>
      <c r="BL52" s="181"/>
      <c r="BM52" s="181"/>
      <c r="BN52" s="181"/>
      <c r="BO52" s="181"/>
      <c r="BP52" s="181"/>
      <c r="BQ52" s="181"/>
      <c r="BR52" s="181"/>
      <c r="BS52" s="181"/>
      <c r="BT52" s="181"/>
      <c r="BU52" s="181"/>
      <c r="BV52" s="181"/>
      <c r="BW52" s="181"/>
      <c r="BX52" s="181"/>
      <c r="BY52" s="181"/>
    </row>
  </sheetData>
  <mergeCells count="199">
    <mergeCell ref="AP49:AU49"/>
    <mergeCell ref="AV49:BD49"/>
    <mergeCell ref="B50:F50"/>
    <mergeCell ref="G50:M50"/>
    <mergeCell ref="N50:S50"/>
    <mergeCell ref="T50:AB50"/>
    <mergeCell ref="AD50:AH50"/>
    <mergeCell ref="AI50:AO50"/>
    <mergeCell ref="AP50:AU50"/>
    <mergeCell ref="AV50:BD50"/>
    <mergeCell ref="B49:F49"/>
    <mergeCell ref="G49:M49"/>
    <mergeCell ref="N49:S49"/>
    <mergeCell ref="T49:AB49"/>
    <mergeCell ref="AD49:AH49"/>
    <mergeCell ref="AI49:AO49"/>
    <mergeCell ref="AP47:AU47"/>
    <mergeCell ref="AV47:BD47"/>
    <mergeCell ref="B48:F48"/>
    <mergeCell ref="G48:M48"/>
    <mergeCell ref="N48:S48"/>
    <mergeCell ref="T48:AB48"/>
    <mergeCell ref="AD48:AH48"/>
    <mergeCell ref="AI48:AO48"/>
    <mergeCell ref="AP48:AU48"/>
    <mergeCell ref="AV48:BD48"/>
    <mergeCell ref="B47:F47"/>
    <mergeCell ref="G47:M47"/>
    <mergeCell ref="N47:S47"/>
    <mergeCell ref="T47:AB47"/>
    <mergeCell ref="AD47:AH47"/>
    <mergeCell ref="AI47:AO47"/>
    <mergeCell ref="AP45:AU45"/>
    <mergeCell ref="AV45:BD45"/>
    <mergeCell ref="B46:F46"/>
    <mergeCell ref="G46:M46"/>
    <mergeCell ref="N46:S46"/>
    <mergeCell ref="T46:AB46"/>
    <mergeCell ref="AD46:AH46"/>
    <mergeCell ref="AI46:AO46"/>
    <mergeCell ref="AP46:AU46"/>
    <mergeCell ref="AV46:BD46"/>
    <mergeCell ref="B45:F45"/>
    <mergeCell ref="G45:M45"/>
    <mergeCell ref="N45:S45"/>
    <mergeCell ref="T45:AB45"/>
    <mergeCell ref="AD45:AH45"/>
    <mergeCell ref="AI45:AO45"/>
    <mergeCell ref="AP43:AU43"/>
    <mergeCell ref="AV43:BD43"/>
    <mergeCell ref="B44:F44"/>
    <mergeCell ref="G44:M44"/>
    <mergeCell ref="N44:S44"/>
    <mergeCell ref="T44:AB44"/>
    <mergeCell ref="AD44:AH44"/>
    <mergeCell ref="AI44:AO44"/>
    <mergeCell ref="AP44:AU44"/>
    <mergeCell ref="AV44:BD44"/>
    <mergeCell ref="B43:F43"/>
    <mergeCell ref="G43:M43"/>
    <mergeCell ref="N43:S43"/>
    <mergeCell ref="T43:AB43"/>
    <mergeCell ref="AD43:AH43"/>
    <mergeCell ref="AI43:AO43"/>
    <mergeCell ref="AP41:AU41"/>
    <mergeCell ref="AV41:BD41"/>
    <mergeCell ref="B42:F42"/>
    <mergeCell ref="G42:M42"/>
    <mergeCell ref="N42:S42"/>
    <mergeCell ref="T42:AB42"/>
    <mergeCell ref="AD42:AH42"/>
    <mergeCell ref="AI42:AO42"/>
    <mergeCell ref="AP42:AU42"/>
    <mergeCell ref="AV42:BD42"/>
    <mergeCell ref="B41:F41"/>
    <mergeCell ref="G41:M41"/>
    <mergeCell ref="N41:S41"/>
    <mergeCell ref="T41:AB41"/>
    <mergeCell ref="AD41:AH41"/>
    <mergeCell ref="AI41:AO41"/>
    <mergeCell ref="B33:J33"/>
    <mergeCell ref="K33:Y33"/>
    <mergeCell ref="AF33:BA33"/>
    <mergeCell ref="B34:J36"/>
    <mergeCell ref="K34:Y36"/>
    <mergeCell ref="AF34:BA36"/>
    <mergeCell ref="AS27:AY27"/>
    <mergeCell ref="AZ27:BE27"/>
    <mergeCell ref="BF27:BN27"/>
    <mergeCell ref="B26:F26"/>
    <mergeCell ref="G26:M26"/>
    <mergeCell ref="N26:S26"/>
    <mergeCell ref="T26:AB26"/>
    <mergeCell ref="AC26:AL26"/>
    <mergeCell ref="AN26:AR26"/>
    <mergeCell ref="BO27:BX27"/>
    <mergeCell ref="B31:G31"/>
    <mergeCell ref="H31:V31"/>
    <mergeCell ref="AS26:AY26"/>
    <mergeCell ref="AZ26:BE26"/>
    <mergeCell ref="BF26:BN26"/>
    <mergeCell ref="BO26:BX26"/>
    <mergeCell ref="B27:F27"/>
    <mergeCell ref="G27:M27"/>
    <mergeCell ref="N27:S27"/>
    <mergeCell ref="T27:AB27"/>
    <mergeCell ref="AC27:AL27"/>
    <mergeCell ref="AN27:AR27"/>
    <mergeCell ref="BO24:BX24"/>
    <mergeCell ref="B25:F25"/>
    <mergeCell ref="G25:M25"/>
    <mergeCell ref="N25:S25"/>
    <mergeCell ref="T25:AB25"/>
    <mergeCell ref="AC25:AL25"/>
    <mergeCell ref="AN25:AR25"/>
    <mergeCell ref="AS25:AY25"/>
    <mergeCell ref="AZ25:BE25"/>
    <mergeCell ref="BF25:BN25"/>
    <mergeCell ref="BO25:BX25"/>
    <mergeCell ref="B24:F24"/>
    <mergeCell ref="G24:M24"/>
    <mergeCell ref="N24:S24"/>
    <mergeCell ref="T24:AB24"/>
    <mergeCell ref="AC24:AL24"/>
    <mergeCell ref="AN24:AR24"/>
    <mergeCell ref="AS24:AY24"/>
    <mergeCell ref="AZ24:BE24"/>
    <mergeCell ref="BF24:BN24"/>
    <mergeCell ref="BO22:BX22"/>
    <mergeCell ref="B23:F23"/>
    <mergeCell ref="G23:M23"/>
    <mergeCell ref="N23:S23"/>
    <mergeCell ref="T23:AB23"/>
    <mergeCell ref="AC23:AL23"/>
    <mergeCell ref="AN23:AR23"/>
    <mergeCell ref="AS23:AY23"/>
    <mergeCell ref="AZ23:BE23"/>
    <mergeCell ref="BF23:BN23"/>
    <mergeCell ref="BO23:BX23"/>
    <mergeCell ref="B22:F22"/>
    <mergeCell ref="G22:M22"/>
    <mergeCell ref="N22:S22"/>
    <mergeCell ref="T22:AB22"/>
    <mergeCell ref="AC22:AL22"/>
    <mergeCell ref="AN22:AR22"/>
    <mergeCell ref="AS22:AY22"/>
    <mergeCell ref="AZ22:BE22"/>
    <mergeCell ref="BF22:BN22"/>
    <mergeCell ref="BO20:BX20"/>
    <mergeCell ref="B21:F21"/>
    <mergeCell ref="G21:M21"/>
    <mergeCell ref="N21:S21"/>
    <mergeCell ref="T21:AB21"/>
    <mergeCell ref="AC21:AL21"/>
    <mergeCell ref="AN21:AR21"/>
    <mergeCell ref="AS21:AY21"/>
    <mergeCell ref="AZ21:BE21"/>
    <mergeCell ref="BF21:BN21"/>
    <mergeCell ref="BO21:BX21"/>
    <mergeCell ref="B20:F20"/>
    <mergeCell ref="G20:M20"/>
    <mergeCell ref="N20:S20"/>
    <mergeCell ref="T20:AB20"/>
    <mergeCell ref="AC20:AL20"/>
    <mergeCell ref="AN20:AR20"/>
    <mergeCell ref="AS20:AY20"/>
    <mergeCell ref="AZ20:BE20"/>
    <mergeCell ref="BF20:BN20"/>
    <mergeCell ref="BO18:BX18"/>
    <mergeCell ref="B19:F19"/>
    <mergeCell ref="G19:M19"/>
    <mergeCell ref="N19:S19"/>
    <mergeCell ref="T19:AB19"/>
    <mergeCell ref="AC19:AL19"/>
    <mergeCell ref="AN19:AR19"/>
    <mergeCell ref="AS19:AY19"/>
    <mergeCell ref="AZ19:BE19"/>
    <mergeCell ref="BF19:BN19"/>
    <mergeCell ref="BO19:BX19"/>
    <mergeCell ref="B18:F18"/>
    <mergeCell ref="G18:M18"/>
    <mergeCell ref="N18:S18"/>
    <mergeCell ref="T18:AB18"/>
    <mergeCell ref="AC18:AL18"/>
    <mergeCell ref="AN18:AR18"/>
    <mergeCell ref="AS18:AY18"/>
    <mergeCell ref="AZ18:BE18"/>
    <mergeCell ref="BF18:BN18"/>
    <mergeCell ref="B2:BX5"/>
    <mergeCell ref="B11:J11"/>
    <mergeCell ref="K11:Y11"/>
    <mergeCell ref="Z11:AE11"/>
    <mergeCell ref="AF11:BA11"/>
    <mergeCell ref="B12:J14"/>
    <mergeCell ref="K12:Y14"/>
    <mergeCell ref="AF12:AP14"/>
    <mergeCell ref="AQ12:BA14"/>
    <mergeCell ref="B9:J9"/>
    <mergeCell ref="K9:Y9"/>
  </mergeCells>
  <pageMargins left="0.25" right="0.25" top="0.75" bottom="0.75" header="0.3" footer="0.3"/>
  <pageSetup orientation="portrait" paperSize="9" scale="52" r:id="rId2"/>
  <headerFooter>
    <oddFooter>&amp;RNDA対象資料:パ３-2019-170-SYS000556(S)</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7"/>
  <dimension ref="A1:Z43"/>
  <sheetViews>
    <sheetView view="pageBreakPreview" zoomScale="70" zoomScaleNormal="100" zoomScaleSheetLayoutView="70" workbookViewId="0" topLeftCell="A1">
      <selection pane="topLeft" activeCell="O2" sqref="O2:W5"/>
    </sheetView>
  </sheetViews>
  <sheetFormatPr defaultColWidth="9.005" defaultRowHeight="15.75"/>
  <cols>
    <col min="1" max="1" width="5.75" style="331" bestFit="1" customWidth="1"/>
    <col min="2" max="2" width="14.625" style="331" customWidth="1"/>
    <col min="3" max="3" width="18.625" style="331" bestFit="1" customWidth="1"/>
    <col min="4" max="4" width="15.5" style="331" bestFit="1" customWidth="1"/>
    <col min="5" max="6" width="14.625" style="331" customWidth="1"/>
    <col min="7" max="7" width="15.25" style="331" bestFit="1" customWidth="1"/>
    <col min="8" max="8" width="10.5" style="331" bestFit="1" customWidth="1"/>
    <col min="9" max="9" width="19.5" style="331" bestFit="1" customWidth="1"/>
    <col min="10" max="10" width="8" style="331" bestFit="1" customWidth="1"/>
    <col min="11" max="11" width="22.5" style="331" bestFit="1" customWidth="1"/>
    <col min="12" max="12" width="19" style="331" bestFit="1" customWidth="1"/>
    <col min="13" max="13" width="20.75" style="332" bestFit="1" customWidth="1"/>
    <col min="14" max="14" width="16.375" style="331" bestFit="1" customWidth="1"/>
    <col min="15" max="15" width="17.875" style="332" bestFit="1" customWidth="1"/>
    <col min="16" max="16" width="17.875" style="332" customWidth="1"/>
    <col min="17" max="17" width="10.75" style="331" customWidth="1"/>
    <col min="18" max="18" width="10.875" style="331" bestFit="1" customWidth="1"/>
    <col min="19" max="19" width="18" style="332" bestFit="1" customWidth="1"/>
    <col min="20" max="20" width="19.125" style="332" bestFit="1" customWidth="1"/>
    <col min="21" max="21" width="17.125" style="332" bestFit="1" customWidth="1"/>
    <col min="22" max="22" width="24.375" style="331" bestFit="1" customWidth="1"/>
    <col min="23" max="23" width="16.25" style="332" bestFit="1" customWidth="1"/>
    <col min="24" max="24" width="15.25" style="332" bestFit="1" customWidth="1"/>
    <col min="25" max="25" width="26.125" style="331" customWidth="1"/>
    <col min="26" max="16384" width="9" style="331"/>
  </cols>
  <sheetData>
    <row r="1" spans="1:26" ht="21.75" thickBot="1">
      <c r="A1" s="344"/>
      <c r="B1" s="344"/>
      <c r="C1" s="344"/>
      <c r="D1" s="344"/>
      <c r="E1" s="344"/>
      <c r="F1" s="344"/>
      <c r="G1" s="344"/>
      <c r="H1" s="344"/>
      <c r="I1" s="344"/>
      <c r="J1" s="344"/>
      <c r="K1" s="344"/>
      <c r="L1" s="344"/>
      <c r="M1" s="344"/>
      <c r="N1" s="344"/>
      <c r="O1" s="344"/>
      <c r="P1" s="344"/>
      <c r="Q1" s="344"/>
      <c r="R1" s="344"/>
      <c r="S1" s="344"/>
      <c r="T1" s="344"/>
      <c r="U1" s="344"/>
      <c r="V1" s="344"/>
      <c r="W1" s="344"/>
      <c r="X1" s="344"/>
      <c r="Y1" s="344"/>
      <c r="Z1" s="344"/>
    </row>
    <row r="2" spans="1:25" ht="32.1" customHeight="1" thickBot="1">
      <c r="A2" s="1082" t="s">
        <v>925</v>
      </c>
      <c r="B2" s="1082"/>
      <c r="C2" s="1082"/>
      <c r="D2" s="1082"/>
      <c r="E2" s="1082"/>
      <c r="F2" s="1082"/>
      <c r="G2" s="345" t="s">
        <v>797</v>
      </c>
      <c r="H2" s="344"/>
      <c r="I2" s="344"/>
      <c r="J2" s="344"/>
      <c r="K2" s="344"/>
      <c r="L2" s="344"/>
      <c r="M2" s="344"/>
      <c r="N2" s="344"/>
      <c r="O2" s="1075" t="s">
        <v>1070</v>
      </c>
      <c r="P2" s="1076"/>
      <c r="Q2" s="1076"/>
      <c r="R2" s="1076"/>
      <c r="S2" s="1076"/>
      <c r="T2" s="1076"/>
      <c r="U2" s="1076"/>
      <c r="V2" s="1076"/>
      <c r="W2" s="1077"/>
      <c r="X2" s="344"/>
      <c r="Y2" s="344"/>
    </row>
    <row r="3" spans="1:25" ht="32.1" customHeight="1" thickBot="1">
      <c r="A3" s="1082"/>
      <c r="B3" s="1082"/>
      <c r="C3" s="1082"/>
      <c r="D3" s="1082"/>
      <c r="E3" s="1082"/>
      <c r="F3" s="1082"/>
      <c r="G3" s="345" t="s">
        <v>795</v>
      </c>
      <c r="H3" s="344"/>
      <c r="I3" s="344"/>
      <c r="J3" s="344"/>
      <c r="K3" s="344"/>
      <c r="L3" s="344"/>
      <c r="M3" s="344"/>
      <c r="N3" s="344"/>
      <c r="O3" s="1075"/>
      <c r="P3" s="1076"/>
      <c r="Q3" s="1076"/>
      <c r="R3" s="1076"/>
      <c r="S3" s="1076"/>
      <c r="T3" s="1076"/>
      <c r="U3" s="1076"/>
      <c r="V3" s="1076"/>
      <c r="W3" s="1077"/>
      <c r="X3" s="344"/>
      <c r="Y3" s="344"/>
    </row>
    <row r="4" spans="1:25" ht="32.1" customHeight="1" thickBot="1">
      <c r="A4" s="1082"/>
      <c r="B4" s="1082"/>
      <c r="C4" s="1082"/>
      <c r="D4" s="1082"/>
      <c r="E4" s="1082"/>
      <c r="F4" s="1082"/>
      <c r="G4" s="345" t="s">
        <v>796</v>
      </c>
      <c r="H4" s="344"/>
      <c r="I4" s="344"/>
      <c r="J4" s="344"/>
      <c r="K4" s="344"/>
      <c r="L4" s="344"/>
      <c r="M4" s="344"/>
      <c r="N4" s="344"/>
      <c r="O4" s="1075" t="s">
        <v>1071</v>
      </c>
      <c r="P4" s="1078"/>
      <c r="Q4" s="1078"/>
      <c r="R4" s="1078"/>
      <c r="S4" s="1078"/>
      <c r="T4" s="1078"/>
      <c r="U4" s="1078"/>
      <c r="V4" s="1078"/>
      <c r="W4" s="1079"/>
      <c r="X4" s="344"/>
      <c r="Y4" s="344"/>
    </row>
    <row r="5" spans="1:25" ht="32.1" customHeight="1" thickBot="1">
      <c r="A5" s="1082"/>
      <c r="B5" s="1082"/>
      <c r="C5" s="1082"/>
      <c r="D5" s="1082"/>
      <c r="E5" s="1082"/>
      <c r="F5" s="1082"/>
      <c r="G5" s="344"/>
      <c r="H5" s="344"/>
      <c r="I5" s="344"/>
      <c r="J5" s="344"/>
      <c r="K5" s="344"/>
      <c r="L5" s="344"/>
      <c r="M5" s="344"/>
      <c r="N5" s="344"/>
      <c r="O5" s="1080"/>
      <c r="P5" s="1078"/>
      <c r="Q5" s="1078"/>
      <c r="R5" s="1078"/>
      <c r="S5" s="1078"/>
      <c r="T5" s="1078"/>
      <c r="U5" s="1078"/>
      <c r="V5" s="1078"/>
      <c r="W5" s="1079"/>
      <c r="X5" s="331"/>
      <c r="Y5" s="350" t="str">
        <f>設定変更依頼書!AR8</f>
        <v>Ver.2.9(2022.9.30～）</v>
      </c>
    </row>
    <row r="6" spans="1:25" ht="21">
      <c r="A6" s="344"/>
      <c r="B6" s="344"/>
      <c r="C6" s="344"/>
      <c r="D6" s="344"/>
      <c r="E6" s="344"/>
      <c r="F6" s="344"/>
      <c r="G6" s="344"/>
      <c r="H6" s="344"/>
      <c r="I6" s="344"/>
      <c r="J6" s="344"/>
      <c r="K6" s="344"/>
      <c r="L6" s="344"/>
      <c r="M6" s="344"/>
      <c r="N6" s="344"/>
      <c r="O6" s="344"/>
      <c r="P6" s="344"/>
      <c r="Q6" s="344"/>
      <c r="R6" s="344"/>
      <c r="S6" s="344"/>
      <c r="T6" s="344"/>
      <c r="U6" s="344"/>
      <c r="V6" s="344"/>
      <c r="W6" s="344"/>
      <c r="X6" s="344"/>
      <c r="Y6" s="344"/>
    </row>
    <row r="7" spans="1:25" ht="21" customHeight="1">
      <c r="A7" s="1090" t="s">
        <v>747</v>
      </c>
      <c r="B7" s="1086" t="s">
        <v>748</v>
      </c>
      <c r="C7" s="1086" t="s">
        <v>749</v>
      </c>
      <c r="D7" s="1087" t="s">
        <v>750</v>
      </c>
      <c r="E7" s="1087"/>
      <c r="F7" s="1087"/>
      <c r="G7" s="1087"/>
      <c r="H7" s="1093" t="s">
        <v>751</v>
      </c>
      <c r="I7" s="1094"/>
      <c r="J7" s="1094"/>
      <c r="K7" s="1095"/>
      <c r="L7" s="1083" t="s">
        <v>752</v>
      </c>
      <c r="M7" s="1086" t="s">
        <v>768</v>
      </c>
      <c r="N7" s="1099" t="s">
        <v>786</v>
      </c>
      <c r="O7" s="1081" t="s">
        <v>770</v>
      </c>
      <c r="P7" s="1081" t="s">
        <v>772</v>
      </c>
      <c r="Q7" s="1081" t="s">
        <v>775</v>
      </c>
      <c r="R7" s="1081"/>
      <c r="S7" s="1081" t="s">
        <v>776</v>
      </c>
      <c r="T7" s="1081"/>
      <c r="U7" s="1081"/>
      <c r="V7" s="1081" t="s">
        <v>780</v>
      </c>
      <c r="W7" s="1081" t="s">
        <v>781</v>
      </c>
      <c r="X7" s="1081"/>
      <c r="Y7" s="1096" t="s">
        <v>785</v>
      </c>
    </row>
    <row r="8" spans="1:25" ht="21" customHeight="1">
      <c r="A8" s="1091"/>
      <c r="B8" s="1086"/>
      <c r="C8" s="1086"/>
      <c r="D8" s="1086" t="s">
        <v>753</v>
      </c>
      <c r="E8" s="1086" t="s">
        <v>754</v>
      </c>
      <c r="F8" s="1086" t="s">
        <v>755</v>
      </c>
      <c r="G8" s="1087" t="s">
        <v>756</v>
      </c>
      <c r="H8" s="1088" t="s">
        <v>757</v>
      </c>
      <c r="I8" s="1086" t="s">
        <v>758</v>
      </c>
      <c r="J8" s="1086" t="s">
        <v>759</v>
      </c>
      <c r="K8" s="1086" t="s">
        <v>760</v>
      </c>
      <c r="L8" s="1084"/>
      <c r="M8" s="1086"/>
      <c r="N8" s="1099"/>
      <c r="O8" s="1081"/>
      <c r="P8" s="1081"/>
      <c r="Q8" s="1081"/>
      <c r="R8" s="1081"/>
      <c r="S8" s="1081"/>
      <c r="T8" s="1081"/>
      <c r="U8" s="1081"/>
      <c r="V8" s="1081"/>
      <c r="W8" s="1081"/>
      <c r="X8" s="1081"/>
      <c r="Y8" s="1097"/>
    </row>
    <row r="9" spans="1:25" ht="21" customHeight="1">
      <c r="A9" s="1092"/>
      <c r="B9" s="1086"/>
      <c r="C9" s="1086"/>
      <c r="D9" s="1086"/>
      <c r="E9" s="1086"/>
      <c r="F9" s="1086"/>
      <c r="G9" s="1087"/>
      <c r="H9" s="1089"/>
      <c r="I9" s="1086"/>
      <c r="J9" s="1086"/>
      <c r="K9" s="1086"/>
      <c r="L9" s="1085"/>
      <c r="M9" s="1086"/>
      <c r="N9" s="1099"/>
      <c r="O9" s="1081"/>
      <c r="P9" s="1081"/>
      <c r="Q9" s="333" t="s">
        <v>773</v>
      </c>
      <c r="R9" s="333" t="s">
        <v>774</v>
      </c>
      <c r="S9" s="333" t="s">
        <v>777</v>
      </c>
      <c r="T9" s="333" t="s">
        <v>778</v>
      </c>
      <c r="U9" s="333" t="s">
        <v>779</v>
      </c>
      <c r="V9" s="333" t="s">
        <v>43</v>
      </c>
      <c r="W9" s="333" t="s">
        <v>782</v>
      </c>
      <c r="X9" s="333" t="s">
        <v>783</v>
      </c>
      <c r="Y9" s="1098"/>
    </row>
    <row r="10" spans="1:25" ht="21">
      <c r="A10" s="335" t="s">
        <v>761</v>
      </c>
      <c r="B10" s="336" t="s">
        <v>1060</v>
      </c>
      <c r="C10" s="336" t="s">
        <v>1064</v>
      </c>
      <c r="D10" s="336" t="s">
        <v>762</v>
      </c>
      <c r="E10" s="336" t="s">
        <v>1065</v>
      </c>
      <c r="F10" s="336" t="s">
        <v>1066</v>
      </c>
      <c r="G10" s="336" t="s">
        <v>763</v>
      </c>
      <c r="H10" s="335" t="s">
        <v>764</v>
      </c>
      <c r="I10" s="336" t="s">
        <v>765</v>
      </c>
      <c r="J10" s="336" t="s">
        <v>766</v>
      </c>
      <c r="K10" s="336" t="s">
        <v>1061</v>
      </c>
      <c r="L10" s="335" t="s">
        <v>767</v>
      </c>
      <c r="M10" s="337" t="s">
        <v>801</v>
      </c>
      <c r="N10" s="338">
        <v>44377</v>
      </c>
      <c r="O10" s="339" t="s">
        <v>771</v>
      </c>
      <c r="P10" s="347" t="s">
        <v>791</v>
      </c>
      <c r="Q10" s="340"/>
      <c r="R10" s="340"/>
      <c r="S10" s="341"/>
      <c r="T10" s="341"/>
      <c r="U10" s="341"/>
      <c r="V10" s="341"/>
      <c r="W10" s="341"/>
      <c r="X10" s="341"/>
      <c r="Y10" s="348"/>
    </row>
    <row r="11" spans="1:25" ht="21">
      <c r="A11" s="334">
        <v>1</v>
      </c>
      <c r="B11" s="334"/>
      <c r="C11" s="334"/>
      <c r="D11" s="334"/>
      <c r="E11" s="334"/>
      <c r="F11" s="334"/>
      <c r="G11" s="334"/>
      <c r="H11" s="334"/>
      <c r="I11" s="334"/>
      <c r="J11" s="334"/>
      <c r="K11" s="334"/>
      <c r="L11" s="334"/>
      <c r="M11" s="342"/>
      <c r="N11" s="334"/>
      <c r="O11" s="342"/>
      <c r="P11" s="342"/>
      <c r="Q11" s="334"/>
      <c r="R11" s="334"/>
      <c r="S11" s="342"/>
      <c r="T11" s="342"/>
      <c r="U11" s="342"/>
      <c r="V11" s="334"/>
      <c r="W11" s="342"/>
      <c r="X11" s="342"/>
      <c r="Y11" s="346"/>
    </row>
    <row r="12" spans="1:25" ht="21">
      <c r="A12" s="334">
        <f>SUM(A11)+1</f>
        <v>2</v>
      </c>
      <c r="B12" s="334"/>
      <c r="C12" s="334"/>
      <c r="D12" s="334"/>
      <c r="E12" s="334"/>
      <c r="F12" s="334"/>
      <c r="G12" s="334"/>
      <c r="H12" s="334"/>
      <c r="I12" s="334"/>
      <c r="J12" s="334"/>
      <c r="K12" s="334"/>
      <c r="L12" s="334"/>
      <c r="M12" s="342"/>
      <c r="N12" s="334"/>
      <c r="O12" s="342"/>
      <c r="P12" s="342"/>
      <c r="Q12" s="334"/>
      <c r="R12" s="334"/>
      <c r="S12" s="342"/>
      <c r="T12" s="342"/>
      <c r="U12" s="342"/>
      <c r="V12" s="334"/>
      <c r="W12" s="342"/>
      <c r="X12" s="342"/>
      <c r="Y12" s="346"/>
    </row>
    <row r="13" spans="1:25" ht="21">
      <c r="A13" s="334">
        <f t="shared" si="0" ref="A13:A40">SUM(A12)+1</f>
        <v>3</v>
      </c>
      <c r="B13" s="334"/>
      <c r="C13" s="334"/>
      <c r="D13" s="334"/>
      <c r="E13" s="334"/>
      <c r="F13" s="334"/>
      <c r="G13" s="334"/>
      <c r="H13" s="334"/>
      <c r="I13" s="334"/>
      <c r="J13" s="334"/>
      <c r="K13" s="334"/>
      <c r="L13" s="334"/>
      <c r="M13" s="342"/>
      <c r="N13" s="334"/>
      <c r="O13" s="342"/>
      <c r="P13" s="342"/>
      <c r="Q13" s="334"/>
      <c r="R13" s="334"/>
      <c r="S13" s="342"/>
      <c r="T13" s="342"/>
      <c r="U13" s="342"/>
      <c r="V13" s="334"/>
      <c r="W13" s="342"/>
      <c r="X13" s="342"/>
      <c r="Y13" s="346"/>
    </row>
    <row r="14" spans="1:25" ht="21">
      <c r="A14" s="334">
        <f t="shared" si="0"/>
        <v>4</v>
      </c>
      <c r="B14" s="334"/>
      <c r="C14" s="334"/>
      <c r="D14" s="334"/>
      <c r="E14" s="334"/>
      <c r="F14" s="334"/>
      <c r="G14" s="334"/>
      <c r="H14" s="334"/>
      <c r="I14" s="334"/>
      <c r="J14" s="334"/>
      <c r="K14" s="334"/>
      <c r="L14" s="334"/>
      <c r="M14" s="342"/>
      <c r="N14" s="334"/>
      <c r="O14" s="342"/>
      <c r="P14" s="342"/>
      <c r="Q14" s="334"/>
      <c r="R14" s="334"/>
      <c r="S14" s="342"/>
      <c r="T14" s="342"/>
      <c r="U14" s="342"/>
      <c r="V14" s="334"/>
      <c r="W14" s="342"/>
      <c r="X14" s="342"/>
      <c r="Y14" s="346"/>
    </row>
    <row r="15" spans="1:25" ht="21">
      <c r="A15" s="334">
        <f t="shared" si="0"/>
        <v>5</v>
      </c>
      <c r="B15" s="334"/>
      <c r="C15" s="334"/>
      <c r="D15" s="334"/>
      <c r="E15" s="334"/>
      <c r="F15" s="334"/>
      <c r="G15" s="334"/>
      <c r="H15" s="334"/>
      <c r="I15" s="334"/>
      <c r="J15" s="334"/>
      <c r="K15" s="334"/>
      <c r="L15" s="334"/>
      <c r="M15" s="342"/>
      <c r="N15" s="334"/>
      <c r="O15" s="342"/>
      <c r="P15" s="342"/>
      <c r="Q15" s="334"/>
      <c r="R15" s="334"/>
      <c r="S15" s="342"/>
      <c r="T15" s="342"/>
      <c r="U15" s="342"/>
      <c r="V15" s="334"/>
      <c r="W15" s="342"/>
      <c r="X15" s="342"/>
      <c r="Y15" s="346"/>
    </row>
    <row r="16" spans="1:25" ht="21">
      <c r="A16" s="334">
        <f t="shared" si="0"/>
        <v>6</v>
      </c>
      <c r="B16" s="334"/>
      <c r="C16" s="334"/>
      <c r="D16" s="334"/>
      <c r="E16" s="334"/>
      <c r="F16" s="334"/>
      <c r="G16" s="334"/>
      <c r="H16" s="334"/>
      <c r="I16" s="334"/>
      <c r="J16" s="334"/>
      <c r="K16" s="334"/>
      <c r="L16" s="334"/>
      <c r="M16" s="342"/>
      <c r="N16" s="334"/>
      <c r="O16" s="342"/>
      <c r="P16" s="342"/>
      <c r="Q16" s="334"/>
      <c r="R16" s="334"/>
      <c r="S16" s="342"/>
      <c r="T16" s="342"/>
      <c r="U16" s="342"/>
      <c r="V16" s="334"/>
      <c r="W16" s="342"/>
      <c r="X16" s="342"/>
      <c r="Y16" s="346"/>
    </row>
    <row r="17" spans="1:25" ht="21">
      <c r="A17" s="334">
        <f t="shared" si="0"/>
        <v>7</v>
      </c>
      <c r="B17" s="334"/>
      <c r="C17" s="334"/>
      <c r="D17" s="334"/>
      <c r="E17" s="334"/>
      <c r="F17" s="334"/>
      <c r="G17" s="334"/>
      <c r="H17" s="334"/>
      <c r="I17" s="334"/>
      <c r="J17" s="334"/>
      <c r="K17" s="334"/>
      <c r="L17" s="334"/>
      <c r="M17" s="342"/>
      <c r="N17" s="334"/>
      <c r="O17" s="342"/>
      <c r="P17" s="342"/>
      <c r="Q17" s="334"/>
      <c r="R17" s="334"/>
      <c r="S17" s="342"/>
      <c r="T17" s="342"/>
      <c r="U17" s="342"/>
      <c r="V17" s="334"/>
      <c r="W17" s="342"/>
      <c r="X17" s="342"/>
      <c r="Y17" s="346"/>
    </row>
    <row r="18" spans="1:25" ht="21">
      <c r="A18" s="334">
        <f t="shared" si="0"/>
        <v>8</v>
      </c>
      <c r="B18" s="334"/>
      <c r="C18" s="334"/>
      <c r="D18" s="334"/>
      <c r="E18" s="334"/>
      <c r="F18" s="334"/>
      <c r="G18" s="334"/>
      <c r="H18" s="334"/>
      <c r="I18" s="334"/>
      <c r="J18" s="334"/>
      <c r="K18" s="334"/>
      <c r="L18" s="334"/>
      <c r="M18" s="342"/>
      <c r="N18" s="334"/>
      <c r="O18" s="342"/>
      <c r="P18" s="342"/>
      <c r="Q18" s="334"/>
      <c r="R18" s="334"/>
      <c r="S18" s="342"/>
      <c r="T18" s="342"/>
      <c r="U18" s="342"/>
      <c r="V18" s="334"/>
      <c r="W18" s="342"/>
      <c r="X18" s="342"/>
      <c r="Y18" s="346"/>
    </row>
    <row r="19" spans="1:25" ht="21">
      <c r="A19" s="334">
        <f t="shared" si="0"/>
        <v>9</v>
      </c>
      <c r="B19" s="334"/>
      <c r="C19" s="334"/>
      <c r="D19" s="334"/>
      <c r="E19" s="334"/>
      <c r="F19" s="334"/>
      <c r="G19" s="334"/>
      <c r="H19" s="334"/>
      <c r="I19" s="334"/>
      <c r="J19" s="334"/>
      <c r="K19" s="334"/>
      <c r="L19" s="334"/>
      <c r="M19" s="342"/>
      <c r="N19" s="334"/>
      <c r="O19" s="342"/>
      <c r="P19" s="342"/>
      <c r="Q19" s="334"/>
      <c r="R19" s="334"/>
      <c r="S19" s="342"/>
      <c r="T19" s="342"/>
      <c r="U19" s="342"/>
      <c r="V19" s="334"/>
      <c r="W19" s="342"/>
      <c r="X19" s="342"/>
      <c r="Y19" s="346"/>
    </row>
    <row r="20" spans="1:25" ht="21">
      <c r="A20" s="334">
        <f t="shared" si="0"/>
        <v>10</v>
      </c>
      <c r="B20" s="334"/>
      <c r="C20" s="334"/>
      <c r="D20" s="334"/>
      <c r="E20" s="334"/>
      <c r="F20" s="334"/>
      <c r="G20" s="334"/>
      <c r="H20" s="334"/>
      <c r="I20" s="334"/>
      <c r="J20" s="334"/>
      <c r="K20" s="334"/>
      <c r="L20" s="334"/>
      <c r="M20" s="342"/>
      <c r="N20" s="334"/>
      <c r="O20" s="342"/>
      <c r="P20" s="342"/>
      <c r="Q20" s="334"/>
      <c r="R20" s="334"/>
      <c r="S20" s="342"/>
      <c r="T20" s="342"/>
      <c r="U20" s="342"/>
      <c r="V20" s="334"/>
      <c r="W20" s="342"/>
      <c r="X20" s="342"/>
      <c r="Y20" s="346"/>
    </row>
    <row r="21" spans="1:25" ht="21">
      <c r="A21" s="334">
        <f t="shared" si="0"/>
        <v>11</v>
      </c>
      <c r="B21" s="334"/>
      <c r="C21" s="334"/>
      <c r="D21" s="334"/>
      <c r="E21" s="334"/>
      <c r="F21" s="334"/>
      <c r="G21" s="334"/>
      <c r="H21" s="334"/>
      <c r="I21" s="334"/>
      <c r="J21" s="334"/>
      <c r="K21" s="334"/>
      <c r="L21" s="334"/>
      <c r="M21" s="342"/>
      <c r="N21" s="334"/>
      <c r="O21" s="342"/>
      <c r="P21" s="342"/>
      <c r="Q21" s="334"/>
      <c r="R21" s="334"/>
      <c r="S21" s="342"/>
      <c r="T21" s="342"/>
      <c r="U21" s="342"/>
      <c r="V21" s="334"/>
      <c r="W21" s="342"/>
      <c r="X21" s="342"/>
      <c r="Y21" s="346"/>
    </row>
    <row r="22" spans="1:25" ht="21">
      <c r="A22" s="334">
        <f t="shared" si="0"/>
        <v>12</v>
      </c>
      <c r="B22" s="334"/>
      <c r="C22" s="334"/>
      <c r="D22" s="334"/>
      <c r="E22" s="334"/>
      <c r="F22" s="334"/>
      <c r="G22" s="334"/>
      <c r="H22" s="334"/>
      <c r="I22" s="334"/>
      <c r="J22" s="334"/>
      <c r="K22" s="334"/>
      <c r="L22" s="334"/>
      <c r="M22" s="342"/>
      <c r="N22" s="334"/>
      <c r="O22" s="342"/>
      <c r="P22" s="342"/>
      <c r="Q22" s="334"/>
      <c r="R22" s="334"/>
      <c r="S22" s="342"/>
      <c r="T22" s="342"/>
      <c r="U22" s="342"/>
      <c r="V22" s="334"/>
      <c r="W22" s="342"/>
      <c r="X22" s="342"/>
      <c r="Y22" s="346"/>
    </row>
    <row r="23" spans="1:25" ht="21">
      <c r="A23" s="334">
        <f t="shared" si="0"/>
        <v>13</v>
      </c>
      <c r="B23" s="334"/>
      <c r="C23" s="334"/>
      <c r="D23" s="334"/>
      <c r="E23" s="334"/>
      <c r="F23" s="334"/>
      <c r="G23" s="334"/>
      <c r="H23" s="334"/>
      <c r="I23" s="334"/>
      <c r="J23" s="334"/>
      <c r="K23" s="334"/>
      <c r="L23" s="334"/>
      <c r="M23" s="342"/>
      <c r="N23" s="334"/>
      <c r="O23" s="342"/>
      <c r="P23" s="342"/>
      <c r="Q23" s="334"/>
      <c r="R23" s="334"/>
      <c r="S23" s="342"/>
      <c r="T23" s="342"/>
      <c r="U23" s="342"/>
      <c r="V23" s="334"/>
      <c r="W23" s="342"/>
      <c r="X23" s="342"/>
      <c r="Y23" s="346"/>
    </row>
    <row r="24" spans="1:25" ht="21">
      <c r="A24" s="334">
        <f t="shared" si="0"/>
        <v>14</v>
      </c>
      <c r="B24" s="334"/>
      <c r="C24" s="334"/>
      <c r="D24" s="334"/>
      <c r="E24" s="334"/>
      <c r="F24" s="334"/>
      <c r="G24" s="334"/>
      <c r="H24" s="334"/>
      <c r="I24" s="334"/>
      <c r="J24" s="334"/>
      <c r="K24" s="334"/>
      <c r="L24" s="334"/>
      <c r="M24" s="342"/>
      <c r="N24" s="334"/>
      <c r="O24" s="342"/>
      <c r="P24" s="342"/>
      <c r="Q24" s="334"/>
      <c r="R24" s="334"/>
      <c r="S24" s="342"/>
      <c r="T24" s="342"/>
      <c r="U24" s="342"/>
      <c r="V24" s="334"/>
      <c r="W24" s="342"/>
      <c r="X24" s="342"/>
      <c r="Y24" s="346"/>
    </row>
    <row r="25" spans="1:25" ht="21">
      <c r="A25" s="334">
        <f t="shared" si="0"/>
        <v>15</v>
      </c>
      <c r="B25" s="334"/>
      <c r="C25" s="334"/>
      <c r="D25" s="334"/>
      <c r="E25" s="334"/>
      <c r="F25" s="334"/>
      <c r="G25" s="334"/>
      <c r="H25" s="334"/>
      <c r="I25" s="334"/>
      <c r="J25" s="334"/>
      <c r="K25" s="334"/>
      <c r="L25" s="334"/>
      <c r="M25" s="342"/>
      <c r="N25" s="334"/>
      <c r="O25" s="342"/>
      <c r="P25" s="342"/>
      <c r="Q25" s="334"/>
      <c r="R25" s="334"/>
      <c r="S25" s="342"/>
      <c r="T25" s="342"/>
      <c r="U25" s="342"/>
      <c r="V25" s="334"/>
      <c r="W25" s="342"/>
      <c r="X25" s="342"/>
      <c r="Y25" s="346"/>
    </row>
    <row r="26" spans="1:25" ht="21">
      <c r="A26" s="334">
        <f t="shared" si="0"/>
        <v>16</v>
      </c>
      <c r="B26" s="334"/>
      <c r="C26" s="334"/>
      <c r="D26" s="334"/>
      <c r="E26" s="334"/>
      <c r="F26" s="334"/>
      <c r="G26" s="334"/>
      <c r="H26" s="334"/>
      <c r="I26" s="334"/>
      <c r="J26" s="334"/>
      <c r="K26" s="334"/>
      <c r="L26" s="334"/>
      <c r="M26" s="342"/>
      <c r="N26" s="334"/>
      <c r="O26" s="342"/>
      <c r="P26" s="342"/>
      <c r="Q26" s="334"/>
      <c r="R26" s="334"/>
      <c r="S26" s="342"/>
      <c r="T26" s="342"/>
      <c r="U26" s="342"/>
      <c r="V26" s="334"/>
      <c r="W26" s="342"/>
      <c r="X26" s="342"/>
      <c r="Y26" s="346"/>
    </row>
    <row r="27" spans="1:25" ht="21">
      <c r="A27" s="334">
        <f>SUM(A26)+1</f>
        <v>17</v>
      </c>
      <c r="B27" s="334"/>
      <c r="C27" s="334"/>
      <c r="D27" s="334"/>
      <c r="E27" s="334"/>
      <c r="F27" s="334"/>
      <c r="G27" s="334"/>
      <c r="H27" s="334"/>
      <c r="I27" s="334"/>
      <c r="J27" s="334"/>
      <c r="K27" s="334"/>
      <c r="L27" s="334"/>
      <c r="M27" s="342"/>
      <c r="N27" s="334"/>
      <c r="O27" s="342"/>
      <c r="P27" s="342"/>
      <c r="Q27" s="334"/>
      <c r="R27" s="334"/>
      <c r="S27" s="342"/>
      <c r="T27" s="342"/>
      <c r="U27" s="342"/>
      <c r="V27" s="334"/>
      <c r="W27" s="342"/>
      <c r="X27" s="342"/>
      <c r="Y27" s="346"/>
    </row>
    <row r="28" spans="1:25" ht="21">
      <c r="A28" s="334">
        <f t="shared" si="0"/>
        <v>18</v>
      </c>
      <c r="B28" s="334"/>
      <c r="C28" s="334"/>
      <c r="D28" s="334"/>
      <c r="E28" s="334"/>
      <c r="F28" s="334"/>
      <c r="G28" s="334"/>
      <c r="H28" s="334"/>
      <c r="I28" s="334"/>
      <c r="J28" s="334"/>
      <c r="K28" s="334"/>
      <c r="L28" s="334"/>
      <c r="M28" s="342"/>
      <c r="N28" s="334"/>
      <c r="O28" s="342"/>
      <c r="P28" s="342"/>
      <c r="Q28" s="334"/>
      <c r="R28" s="334"/>
      <c r="S28" s="342"/>
      <c r="T28" s="342"/>
      <c r="U28" s="342"/>
      <c r="V28" s="334"/>
      <c r="W28" s="342"/>
      <c r="X28" s="342"/>
      <c r="Y28" s="346"/>
    </row>
    <row r="29" spans="1:25" ht="21">
      <c r="A29" s="334">
        <f t="shared" si="0"/>
        <v>19</v>
      </c>
      <c r="B29" s="334"/>
      <c r="C29" s="334"/>
      <c r="D29" s="334"/>
      <c r="E29" s="334"/>
      <c r="F29" s="334"/>
      <c r="G29" s="334"/>
      <c r="H29" s="334"/>
      <c r="I29" s="334"/>
      <c r="J29" s="334"/>
      <c r="K29" s="334"/>
      <c r="L29" s="334"/>
      <c r="M29" s="342"/>
      <c r="N29" s="334"/>
      <c r="O29" s="342"/>
      <c r="P29" s="342"/>
      <c r="Q29" s="334"/>
      <c r="R29" s="334"/>
      <c r="S29" s="342"/>
      <c r="T29" s="342"/>
      <c r="U29" s="342"/>
      <c r="V29" s="334"/>
      <c r="W29" s="342"/>
      <c r="X29" s="342"/>
      <c r="Y29" s="346"/>
    </row>
    <row r="30" spans="1:25" ht="21">
      <c r="A30" s="334">
        <f t="shared" si="0"/>
        <v>20</v>
      </c>
      <c r="B30" s="334"/>
      <c r="C30" s="334"/>
      <c r="D30" s="334"/>
      <c r="E30" s="334"/>
      <c r="F30" s="334"/>
      <c r="G30" s="334"/>
      <c r="H30" s="334"/>
      <c r="I30" s="334"/>
      <c r="J30" s="334"/>
      <c r="K30" s="334"/>
      <c r="L30" s="334"/>
      <c r="M30" s="342"/>
      <c r="N30" s="334"/>
      <c r="O30" s="342"/>
      <c r="P30" s="342"/>
      <c r="Q30" s="334"/>
      <c r="R30" s="334"/>
      <c r="S30" s="342"/>
      <c r="T30" s="342"/>
      <c r="U30" s="342"/>
      <c r="V30" s="334"/>
      <c r="W30" s="342"/>
      <c r="X30" s="342"/>
      <c r="Y30" s="346"/>
    </row>
    <row r="31" spans="1:25" ht="21">
      <c r="A31" s="334">
        <f t="shared" si="0"/>
        <v>21</v>
      </c>
      <c r="B31" s="334"/>
      <c r="C31" s="334"/>
      <c r="D31" s="334"/>
      <c r="E31" s="334"/>
      <c r="F31" s="334"/>
      <c r="G31" s="334"/>
      <c r="H31" s="334"/>
      <c r="I31" s="334"/>
      <c r="J31" s="334"/>
      <c r="K31" s="334"/>
      <c r="L31" s="334"/>
      <c r="M31" s="342"/>
      <c r="N31" s="334"/>
      <c r="O31" s="342"/>
      <c r="P31" s="342"/>
      <c r="Q31" s="334"/>
      <c r="R31" s="334"/>
      <c r="S31" s="342"/>
      <c r="T31" s="342"/>
      <c r="U31" s="342"/>
      <c r="V31" s="334"/>
      <c r="W31" s="342"/>
      <c r="X31" s="342"/>
      <c r="Y31" s="346"/>
    </row>
    <row r="32" spans="1:25" ht="21">
      <c r="A32" s="334">
        <f t="shared" si="0"/>
        <v>22</v>
      </c>
      <c r="B32" s="334"/>
      <c r="C32" s="334"/>
      <c r="D32" s="334"/>
      <c r="E32" s="334"/>
      <c r="F32" s="334"/>
      <c r="G32" s="334"/>
      <c r="H32" s="334"/>
      <c r="I32" s="334"/>
      <c r="J32" s="334"/>
      <c r="K32" s="334"/>
      <c r="L32" s="334"/>
      <c r="M32" s="342"/>
      <c r="N32" s="334"/>
      <c r="O32" s="342"/>
      <c r="P32" s="342"/>
      <c r="Q32" s="334"/>
      <c r="R32" s="334"/>
      <c r="S32" s="342"/>
      <c r="T32" s="342"/>
      <c r="U32" s="342"/>
      <c r="V32" s="334"/>
      <c r="W32" s="342"/>
      <c r="X32" s="342"/>
      <c r="Y32" s="346"/>
    </row>
    <row r="33" spans="1:25" ht="21">
      <c r="A33" s="334">
        <f t="shared" si="0"/>
        <v>23</v>
      </c>
      <c r="B33" s="334"/>
      <c r="C33" s="334"/>
      <c r="D33" s="334"/>
      <c r="E33" s="334"/>
      <c r="F33" s="334"/>
      <c r="G33" s="334"/>
      <c r="H33" s="334"/>
      <c r="I33" s="334"/>
      <c r="J33" s="334"/>
      <c r="K33" s="334"/>
      <c r="L33" s="334"/>
      <c r="M33" s="342"/>
      <c r="N33" s="334"/>
      <c r="O33" s="342"/>
      <c r="P33" s="342"/>
      <c r="Q33" s="334"/>
      <c r="R33" s="334"/>
      <c r="S33" s="342"/>
      <c r="T33" s="342"/>
      <c r="U33" s="342"/>
      <c r="V33" s="334"/>
      <c r="W33" s="342"/>
      <c r="X33" s="342"/>
      <c r="Y33" s="346"/>
    </row>
    <row r="34" spans="1:25" ht="21">
      <c r="A34" s="334">
        <f t="shared" si="0"/>
        <v>24</v>
      </c>
      <c r="B34" s="334"/>
      <c r="C34" s="334"/>
      <c r="D34" s="334"/>
      <c r="E34" s="334"/>
      <c r="F34" s="334"/>
      <c r="G34" s="334"/>
      <c r="H34" s="334"/>
      <c r="I34" s="334"/>
      <c r="J34" s="334"/>
      <c r="K34" s="334"/>
      <c r="L34" s="334"/>
      <c r="M34" s="342"/>
      <c r="N34" s="334"/>
      <c r="O34" s="342"/>
      <c r="P34" s="342"/>
      <c r="Q34" s="334"/>
      <c r="R34" s="334"/>
      <c r="S34" s="342"/>
      <c r="T34" s="342"/>
      <c r="U34" s="342"/>
      <c r="V34" s="334"/>
      <c r="W34" s="342"/>
      <c r="X34" s="342"/>
      <c r="Y34" s="346"/>
    </row>
    <row r="35" spans="1:25" ht="21">
      <c r="A35" s="334">
        <f t="shared" si="0"/>
        <v>25</v>
      </c>
      <c r="B35" s="334"/>
      <c r="C35" s="334"/>
      <c r="D35" s="334"/>
      <c r="E35" s="334"/>
      <c r="F35" s="334"/>
      <c r="G35" s="334"/>
      <c r="H35" s="334"/>
      <c r="I35" s="334"/>
      <c r="J35" s="334"/>
      <c r="K35" s="334"/>
      <c r="L35" s="334"/>
      <c r="M35" s="342"/>
      <c r="N35" s="334"/>
      <c r="O35" s="342"/>
      <c r="P35" s="342"/>
      <c r="Q35" s="334"/>
      <c r="R35" s="334"/>
      <c r="S35" s="342"/>
      <c r="T35" s="342"/>
      <c r="U35" s="342"/>
      <c r="V35" s="334"/>
      <c r="W35" s="342"/>
      <c r="X35" s="342"/>
      <c r="Y35" s="346"/>
    </row>
    <row r="36" spans="1:25" ht="21">
      <c r="A36" s="334">
        <f t="shared" si="0"/>
        <v>26</v>
      </c>
      <c r="B36" s="334"/>
      <c r="C36" s="334"/>
      <c r="D36" s="334"/>
      <c r="E36" s="334"/>
      <c r="F36" s="334"/>
      <c r="G36" s="334"/>
      <c r="H36" s="334"/>
      <c r="I36" s="334"/>
      <c r="J36" s="334"/>
      <c r="K36" s="334"/>
      <c r="L36" s="334"/>
      <c r="M36" s="342"/>
      <c r="N36" s="334"/>
      <c r="O36" s="342"/>
      <c r="P36" s="342"/>
      <c r="Q36" s="334"/>
      <c r="R36" s="334"/>
      <c r="S36" s="342"/>
      <c r="T36" s="342"/>
      <c r="U36" s="342"/>
      <c r="V36" s="334"/>
      <c r="W36" s="342"/>
      <c r="X36" s="342"/>
      <c r="Y36" s="346"/>
    </row>
    <row r="37" spans="1:25" ht="21">
      <c r="A37" s="334">
        <f>SUM(A36)+1</f>
        <v>27</v>
      </c>
      <c r="B37" s="334"/>
      <c r="C37" s="334"/>
      <c r="D37" s="334"/>
      <c r="E37" s="334"/>
      <c r="F37" s="334"/>
      <c r="G37" s="334"/>
      <c r="H37" s="334"/>
      <c r="I37" s="334"/>
      <c r="J37" s="334"/>
      <c r="K37" s="334"/>
      <c r="L37" s="334"/>
      <c r="M37" s="342"/>
      <c r="N37" s="334"/>
      <c r="O37" s="342"/>
      <c r="P37" s="342"/>
      <c r="Q37" s="334"/>
      <c r="R37" s="334"/>
      <c r="S37" s="342"/>
      <c r="T37" s="342"/>
      <c r="U37" s="342"/>
      <c r="V37" s="334"/>
      <c r="W37" s="342"/>
      <c r="X37" s="342"/>
      <c r="Y37" s="346"/>
    </row>
    <row r="38" spans="1:25" ht="21">
      <c r="A38" s="334">
        <f t="shared" si="0"/>
        <v>28</v>
      </c>
      <c r="B38" s="334"/>
      <c r="C38" s="334"/>
      <c r="D38" s="334"/>
      <c r="E38" s="334"/>
      <c r="F38" s="334"/>
      <c r="G38" s="334"/>
      <c r="H38" s="334"/>
      <c r="I38" s="334"/>
      <c r="J38" s="334"/>
      <c r="K38" s="334"/>
      <c r="L38" s="334"/>
      <c r="M38" s="342"/>
      <c r="N38" s="334"/>
      <c r="O38" s="342"/>
      <c r="P38" s="342"/>
      <c r="Q38" s="334"/>
      <c r="R38" s="334"/>
      <c r="S38" s="342"/>
      <c r="T38" s="342"/>
      <c r="U38" s="342"/>
      <c r="V38" s="334"/>
      <c r="W38" s="342"/>
      <c r="X38" s="342"/>
      <c r="Y38" s="346"/>
    </row>
    <row r="39" spans="1:25" ht="21">
      <c r="A39" s="334">
        <f t="shared" si="0"/>
        <v>29</v>
      </c>
      <c r="B39" s="334"/>
      <c r="C39" s="334"/>
      <c r="D39" s="334"/>
      <c r="E39" s="334"/>
      <c r="F39" s="334"/>
      <c r="G39" s="334"/>
      <c r="H39" s="334"/>
      <c r="I39" s="334"/>
      <c r="J39" s="334"/>
      <c r="K39" s="334"/>
      <c r="L39" s="334"/>
      <c r="M39" s="342"/>
      <c r="N39" s="334"/>
      <c r="O39" s="342"/>
      <c r="P39" s="342"/>
      <c r="Q39" s="334"/>
      <c r="R39" s="334"/>
      <c r="S39" s="342"/>
      <c r="T39" s="342"/>
      <c r="U39" s="342"/>
      <c r="V39" s="334"/>
      <c r="W39" s="342"/>
      <c r="X39" s="342"/>
      <c r="Y39" s="346"/>
    </row>
    <row r="40" spans="1:25" ht="21">
      <c r="A40" s="334">
        <f t="shared" si="0"/>
        <v>30</v>
      </c>
      <c r="B40" s="334"/>
      <c r="C40" s="334"/>
      <c r="D40" s="334"/>
      <c r="E40" s="334"/>
      <c r="F40" s="334"/>
      <c r="G40" s="334"/>
      <c r="H40" s="334"/>
      <c r="I40" s="334"/>
      <c r="J40" s="334"/>
      <c r="K40" s="334"/>
      <c r="L40" s="334"/>
      <c r="M40" s="342"/>
      <c r="N40" s="334"/>
      <c r="O40" s="342"/>
      <c r="P40" s="342"/>
      <c r="Q40" s="334"/>
      <c r="R40" s="334"/>
      <c r="S40" s="342"/>
      <c r="T40" s="342"/>
      <c r="U40" s="342"/>
      <c r="V40" s="334"/>
      <c r="W40" s="342"/>
      <c r="X40" s="342"/>
      <c r="Y40" s="346"/>
    </row>
    <row r="41" spans="1:25" ht="21">
      <c r="A41" s="344"/>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row>
    <row r="42" spans="1:25" ht="21">
      <c r="A42" s="343" t="s">
        <v>784</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row>
    <row r="43" spans="25:25" ht="21">
      <c r="Y43" s="344"/>
    </row>
  </sheetData>
  <mergeCells count="26">
    <mergeCell ref="C7:C9"/>
    <mergeCell ref="D7:G7"/>
    <mergeCell ref="H7:K7"/>
    <mergeCell ref="Y7:Y9"/>
    <mergeCell ref="M7:M9"/>
    <mergeCell ref="N7:N9"/>
    <mergeCell ref="O7:O9"/>
    <mergeCell ref="P7:P9"/>
    <mergeCell ref="Q7:R8"/>
    <mergeCell ref="S7:U8"/>
    <mergeCell ref="O2:W3"/>
    <mergeCell ref="O4:W5"/>
    <mergeCell ref="V7:V8"/>
    <mergeCell ref="W7:X8"/>
    <mergeCell ref="A2:F5"/>
    <mergeCell ref="L7:L9"/>
    <mergeCell ref="D8:D9"/>
    <mergeCell ref="E8:E9"/>
    <mergeCell ref="F8:F9"/>
    <mergeCell ref="G8:G9"/>
    <mergeCell ref="H8:H9"/>
    <mergeCell ref="I8:I9"/>
    <mergeCell ref="J8:J9"/>
    <mergeCell ref="K8:K9"/>
    <mergeCell ref="A7:A9"/>
    <mergeCell ref="B7:B9"/>
  </mergeCells>
  <dataValidations count="1">
    <dataValidation type="list" allowBlank="1" showInputMessage="1" showErrorMessage="1" sqref="M11:M40">
      <formula1>リスト!$J$2:$J$3</formula1>
    </dataValidation>
  </dataValidations>
  <hyperlinks>
    <hyperlink ref="O10" r:id="rId1" display="xxx@yyy.jp"/>
  </hyperlinks>
  <pageMargins left="0.7" right="0.7" top="0.75" bottom="0.75" header="0.3" footer="0.3"/>
  <pageSetup orientation="portrait" paperSize="9" scale="22" r:id="rId4"/>
  <headerFooter>
    <oddFooter>&amp;RNDA対象資料:パ３-2019-170-SYS000556(S)</oddFooter>
  </headerFooter>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8"/>
  <dimension ref="A1:Y43"/>
  <sheetViews>
    <sheetView view="pageBreakPreview" zoomScale="85" zoomScaleNormal="100" zoomScaleSheetLayoutView="85" workbookViewId="0" topLeftCell="A1">
      <selection pane="topLeft" activeCell="L22" sqref="L22"/>
    </sheetView>
  </sheetViews>
  <sheetFormatPr defaultColWidth="9.005" defaultRowHeight="15.75"/>
  <cols>
    <col min="1" max="1" width="5.75" style="331" bestFit="1" customWidth="1"/>
    <col min="2" max="2" width="14.625" style="331" customWidth="1"/>
    <col min="3" max="3" width="18.625" style="331" bestFit="1" customWidth="1"/>
    <col min="4" max="4" width="15.5" style="331" bestFit="1" customWidth="1"/>
    <col min="5" max="6" width="14.625" style="331" customWidth="1"/>
    <col min="7" max="7" width="15.25" style="331" bestFit="1" customWidth="1"/>
    <col min="8" max="8" width="10.5" style="331" bestFit="1" customWidth="1"/>
    <col min="9" max="9" width="19.5" style="331" bestFit="1" customWidth="1"/>
    <col min="10" max="10" width="8" style="331" bestFit="1" customWidth="1"/>
    <col min="11" max="11" width="22.5" style="331" bestFit="1" customWidth="1"/>
    <col min="12" max="12" width="19" style="331" bestFit="1" customWidth="1"/>
    <col min="13" max="13" width="11.5" style="331" bestFit="1" customWidth="1"/>
    <col min="14" max="14" width="17.875" style="332" customWidth="1"/>
    <col min="15" max="15" width="25.125" style="332" bestFit="1" customWidth="1"/>
    <col min="16" max="16" width="10.75" style="332" customWidth="1"/>
    <col min="17" max="17" width="10.875" style="332" bestFit="1" customWidth="1"/>
    <col min="18" max="18" width="18" style="332" bestFit="1" customWidth="1"/>
    <col min="19" max="19" width="19.125" style="332" bestFit="1" customWidth="1"/>
    <col min="20" max="20" width="17.125" style="332" bestFit="1" customWidth="1"/>
    <col min="21" max="21" width="24.375" style="332" bestFit="1" customWidth="1"/>
    <col min="22" max="22" width="16.25" style="332" bestFit="1" customWidth="1"/>
    <col min="23" max="23" width="15.25" style="332" bestFit="1" customWidth="1"/>
    <col min="24" max="24" width="26.125" style="332" customWidth="1"/>
    <col min="25" max="16384" width="9" style="331"/>
  </cols>
  <sheetData>
    <row r="1" spans="1:25" ht="21.75" thickBot="1">
      <c r="A1" s="344"/>
      <c r="B1" s="344"/>
      <c r="C1" s="344"/>
      <c r="D1" s="344"/>
      <c r="E1" s="344"/>
      <c r="F1" s="344"/>
      <c r="G1" s="344"/>
      <c r="H1" s="344"/>
      <c r="I1" s="344"/>
      <c r="J1" s="344"/>
      <c r="K1" s="344"/>
      <c r="L1" s="344"/>
      <c r="M1" s="344"/>
      <c r="N1" s="344"/>
      <c r="O1" s="344"/>
      <c r="P1" s="344"/>
      <c r="Q1" s="344"/>
      <c r="R1" s="344"/>
      <c r="S1" s="344"/>
      <c r="T1" s="344"/>
      <c r="U1" s="344"/>
      <c r="V1" s="344"/>
      <c r="W1" s="344"/>
      <c r="X1" s="344"/>
      <c r="Y1" s="344"/>
    </row>
    <row r="2" spans="1:24" ht="32.1" customHeight="1" thickBot="1">
      <c r="A2" s="1103" t="s">
        <v>926</v>
      </c>
      <c r="B2" s="1103"/>
      <c r="C2" s="1103"/>
      <c r="D2" s="1103"/>
      <c r="E2" s="1103"/>
      <c r="F2" s="1103"/>
      <c r="G2" s="343" t="s">
        <v>787</v>
      </c>
      <c r="H2" s="344"/>
      <c r="I2" s="344"/>
      <c r="J2" s="344"/>
      <c r="K2" s="344"/>
      <c r="L2" s="344"/>
      <c r="M2" s="344"/>
      <c r="N2" s="344"/>
      <c r="O2" s="1075" t="s">
        <v>1070</v>
      </c>
      <c r="P2" s="1076"/>
      <c r="Q2" s="1076"/>
      <c r="R2" s="1076"/>
      <c r="S2" s="1076"/>
      <c r="T2" s="1076"/>
      <c r="U2" s="1076"/>
      <c r="V2" s="1076"/>
      <c r="W2" s="1077"/>
      <c r="X2" s="351"/>
    </row>
    <row r="3" spans="1:24" ht="32.1" customHeight="1" thickBot="1">
      <c r="A3" s="1103"/>
      <c r="B3" s="1103"/>
      <c r="C3" s="1103"/>
      <c r="D3" s="1103"/>
      <c r="E3" s="1103"/>
      <c r="F3" s="1103"/>
      <c r="G3" s="345" t="s">
        <v>790</v>
      </c>
      <c r="H3" s="344"/>
      <c r="I3" s="344"/>
      <c r="J3" s="344"/>
      <c r="K3" s="344"/>
      <c r="L3" s="344"/>
      <c r="M3" s="344"/>
      <c r="N3" s="344"/>
      <c r="O3" s="1075"/>
      <c r="P3" s="1076"/>
      <c r="Q3" s="1076"/>
      <c r="R3" s="1076"/>
      <c r="S3" s="1076"/>
      <c r="T3" s="1076"/>
      <c r="U3" s="1076"/>
      <c r="V3" s="1076"/>
      <c r="W3" s="1077"/>
      <c r="X3" s="351"/>
    </row>
    <row r="4" spans="1:24" ht="32.1" customHeight="1" thickBot="1">
      <c r="A4" s="1103"/>
      <c r="B4" s="1103"/>
      <c r="C4" s="1103"/>
      <c r="D4" s="1103"/>
      <c r="E4" s="1103"/>
      <c r="F4" s="1103"/>
      <c r="G4" s="345" t="s">
        <v>796</v>
      </c>
      <c r="H4" s="344"/>
      <c r="I4" s="344"/>
      <c r="J4" s="344"/>
      <c r="K4" s="344"/>
      <c r="L4" s="344"/>
      <c r="M4" s="344"/>
      <c r="N4" s="344"/>
      <c r="O4" s="1075" t="s">
        <v>1071</v>
      </c>
      <c r="P4" s="1078"/>
      <c r="Q4" s="1078"/>
      <c r="R4" s="1078"/>
      <c r="S4" s="1078"/>
      <c r="T4" s="1078"/>
      <c r="U4" s="1078"/>
      <c r="V4" s="1078"/>
      <c r="W4" s="1079"/>
      <c r="X4" s="351"/>
    </row>
    <row r="5" spans="1:24" ht="32.1" customHeight="1" thickBot="1">
      <c r="A5" s="1103"/>
      <c r="B5" s="1103"/>
      <c r="C5" s="1103"/>
      <c r="D5" s="1103"/>
      <c r="E5" s="1103"/>
      <c r="F5" s="1103"/>
      <c r="G5" s="344"/>
      <c r="H5" s="344"/>
      <c r="I5" s="344"/>
      <c r="J5" s="344"/>
      <c r="K5" s="344"/>
      <c r="L5" s="344"/>
      <c r="M5" s="344"/>
      <c r="N5" s="344"/>
      <c r="O5" s="1080"/>
      <c r="P5" s="1078"/>
      <c r="Q5" s="1078"/>
      <c r="R5" s="1078"/>
      <c r="S5" s="1078"/>
      <c r="T5" s="1078"/>
      <c r="U5" s="1078"/>
      <c r="V5" s="1078"/>
      <c r="W5" s="1079"/>
      <c r="X5" s="350" t="str">
        <f>設定変更依頼書!AR8</f>
        <v>Ver.2.9(2022.9.30～）</v>
      </c>
    </row>
    <row r="6" spans="1:24" ht="21">
      <c r="A6" s="344"/>
      <c r="B6" s="344"/>
      <c r="C6" s="344"/>
      <c r="D6" s="344"/>
      <c r="E6" s="344"/>
      <c r="F6" s="344"/>
      <c r="G6" s="344"/>
      <c r="H6" s="344"/>
      <c r="I6" s="344"/>
      <c r="J6" s="344"/>
      <c r="K6" s="344"/>
      <c r="L6" s="344"/>
      <c r="M6" s="344"/>
      <c r="N6" s="344"/>
      <c r="O6" s="344"/>
      <c r="P6" s="344"/>
      <c r="Q6" s="344"/>
      <c r="R6" s="344"/>
      <c r="S6" s="344"/>
      <c r="T6" s="344"/>
      <c r="U6" s="344"/>
      <c r="V6" s="344"/>
      <c r="W6" s="344"/>
      <c r="X6" s="344"/>
    </row>
    <row r="7" spans="1:24" ht="16.5">
      <c r="A7" s="1090" t="s">
        <v>747</v>
      </c>
      <c r="B7" s="1086" t="s">
        <v>748</v>
      </c>
      <c r="C7" s="1086" t="s">
        <v>749</v>
      </c>
      <c r="D7" s="1087" t="s">
        <v>750</v>
      </c>
      <c r="E7" s="1087"/>
      <c r="F7" s="1087"/>
      <c r="G7" s="1087"/>
      <c r="H7" s="1093" t="s">
        <v>751</v>
      </c>
      <c r="I7" s="1094"/>
      <c r="J7" s="1094"/>
      <c r="K7" s="1095"/>
      <c r="L7" s="1083" t="s">
        <v>752</v>
      </c>
      <c r="M7" s="1099" t="s">
        <v>769</v>
      </c>
      <c r="N7" s="1081" t="s">
        <v>772</v>
      </c>
      <c r="O7" s="1100" t="s">
        <v>789</v>
      </c>
      <c r="P7" s="1081" t="s">
        <v>788</v>
      </c>
      <c r="Q7" s="1081"/>
      <c r="R7" s="1081" t="s">
        <v>776</v>
      </c>
      <c r="S7" s="1081"/>
      <c r="T7" s="1081"/>
      <c r="U7" s="1081" t="s">
        <v>780</v>
      </c>
      <c r="V7" s="1081" t="s">
        <v>781</v>
      </c>
      <c r="W7" s="1081"/>
      <c r="X7" s="1096" t="s">
        <v>785</v>
      </c>
    </row>
    <row r="8" spans="1:24" ht="15.75" customHeight="1">
      <c r="A8" s="1091"/>
      <c r="B8" s="1086"/>
      <c r="C8" s="1086"/>
      <c r="D8" s="1086" t="s">
        <v>753</v>
      </c>
      <c r="E8" s="1086" t="s">
        <v>754</v>
      </c>
      <c r="F8" s="1086" t="s">
        <v>755</v>
      </c>
      <c r="G8" s="1087" t="s">
        <v>756</v>
      </c>
      <c r="H8" s="1088" t="s">
        <v>757</v>
      </c>
      <c r="I8" s="1086" t="s">
        <v>758</v>
      </c>
      <c r="J8" s="1086" t="s">
        <v>759</v>
      </c>
      <c r="K8" s="1086" t="s">
        <v>760</v>
      </c>
      <c r="L8" s="1084"/>
      <c r="M8" s="1099"/>
      <c r="N8" s="1081"/>
      <c r="O8" s="1101"/>
      <c r="P8" s="1081"/>
      <c r="Q8" s="1081"/>
      <c r="R8" s="1081"/>
      <c r="S8" s="1081"/>
      <c r="T8" s="1081"/>
      <c r="U8" s="1081"/>
      <c r="V8" s="1081"/>
      <c r="W8" s="1081"/>
      <c r="X8" s="1097"/>
    </row>
    <row r="9" spans="1:24" ht="15.75" customHeight="1">
      <c r="A9" s="1092"/>
      <c r="B9" s="1086"/>
      <c r="C9" s="1086"/>
      <c r="D9" s="1086"/>
      <c r="E9" s="1086"/>
      <c r="F9" s="1086"/>
      <c r="G9" s="1087"/>
      <c r="H9" s="1089"/>
      <c r="I9" s="1086"/>
      <c r="J9" s="1086"/>
      <c r="K9" s="1086"/>
      <c r="L9" s="1085"/>
      <c r="M9" s="1099"/>
      <c r="N9" s="1081"/>
      <c r="O9" s="1102"/>
      <c r="P9" s="349" t="s">
        <v>773</v>
      </c>
      <c r="Q9" s="349" t="s">
        <v>774</v>
      </c>
      <c r="R9" s="349" t="s">
        <v>777</v>
      </c>
      <c r="S9" s="349" t="s">
        <v>778</v>
      </c>
      <c r="T9" s="349" t="s">
        <v>779</v>
      </c>
      <c r="U9" s="349" t="s">
        <v>43</v>
      </c>
      <c r="V9" s="349" t="s">
        <v>782</v>
      </c>
      <c r="W9" s="349" t="s">
        <v>783</v>
      </c>
      <c r="X9" s="1098"/>
    </row>
    <row r="10" spans="1:24" ht="21">
      <c r="A10" s="335" t="s">
        <v>761</v>
      </c>
      <c r="B10" s="336" t="s">
        <v>1062</v>
      </c>
      <c r="C10" s="336" t="s">
        <v>1064</v>
      </c>
      <c r="D10" s="336" t="s">
        <v>762</v>
      </c>
      <c r="E10" s="336" t="s">
        <v>1065</v>
      </c>
      <c r="F10" s="336" t="s">
        <v>1066</v>
      </c>
      <c r="G10" s="336" t="s">
        <v>763</v>
      </c>
      <c r="H10" s="335" t="s">
        <v>764</v>
      </c>
      <c r="I10" s="336" t="s">
        <v>765</v>
      </c>
      <c r="J10" s="336" t="s">
        <v>766</v>
      </c>
      <c r="K10" s="336" t="s">
        <v>1063</v>
      </c>
      <c r="L10" s="335" t="s">
        <v>767</v>
      </c>
      <c r="M10" s="338">
        <v>44377</v>
      </c>
      <c r="N10" s="347" t="s">
        <v>791</v>
      </c>
      <c r="O10" s="347" t="s">
        <v>792</v>
      </c>
      <c r="P10" s="341" t="s">
        <v>793</v>
      </c>
      <c r="Q10" s="341" t="s">
        <v>794</v>
      </c>
      <c r="R10" s="341"/>
      <c r="S10" s="341"/>
      <c r="T10" s="341"/>
      <c r="U10" s="341"/>
      <c r="V10" s="341"/>
      <c r="W10" s="341"/>
      <c r="X10" s="348"/>
    </row>
    <row r="11" spans="1:24" ht="21">
      <c r="A11" s="334">
        <v>1</v>
      </c>
      <c r="B11" s="334"/>
      <c r="C11" s="334"/>
      <c r="D11" s="334"/>
      <c r="E11" s="334"/>
      <c r="F11" s="334"/>
      <c r="G11" s="334"/>
      <c r="H11" s="334"/>
      <c r="I11" s="334"/>
      <c r="J11" s="334"/>
      <c r="K11" s="334"/>
      <c r="L11" s="334"/>
      <c r="M11" s="334"/>
      <c r="N11" s="342"/>
      <c r="O11" s="342"/>
      <c r="P11" s="342"/>
      <c r="Q11" s="342"/>
      <c r="R11" s="342"/>
      <c r="S11" s="342"/>
      <c r="T11" s="342"/>
      <c r="U11" s="342"/>
      <c r="V11" s="342"/>
      <c r="W11" s="342"/>
      <c r="X11" s="346"/>
    </row>
    <row r="12" spans="1:24" ht="21">
      <c r="A12" s="334">
        <f>SUM(A11)+1</f>
        <v>2</v>
      </c>
      <c r="B12" s="334"/>
      <c r="C12" s="334"/>
      <c r="D12" s="334"/>
      <c r="E12" s="334"/>
      <c r="F12" s="334"/>
      <c r="G12" s="334"/>
      <c r="H12" s="334"/>
      <c r="I12" s="334"/>
      <c r="J12" s="334"/>
      <c r="K12" s="334"/>
      <c r="L12" s="334"/>
      <c r="M12" s="334"/>
      <c r="N12" s="342"/>
      <c r="O12" s="342"/>
      <c r="P12" s="342"/>
      <c r="Q12" s="342"/>
      <c r="R12" s="342"/>
      <c r="S12" s="342"/>
      <c r="T12" s="342"/>
      <c r="U12" s="342"/>
      <c r="V12" s="342"/>
      <c r="W12" s="342"/>
      <c r="X12" s="346"/>
    </row>
    <row r="13" spans="1:24" ht="21">
      <c r="A13" s="334">
        <f t="shared" si="0" ref="A13:A40">SUM(A12)+1</f>
        <v>3</v>
      </c>
      <c r="B13" s="334"/>
      <c r="C13" s="334"/>
      <c r="D13" s="334"/>
      <c r="E13" s="334"/>
      <c r="F13" s="334"/>
      <c r="G13" s="334"/>
      <c r="H13" s="334"/>
      <c r="I13" s="334"/>
      <c r="J13" s="334"/>
      <c r="K13" s="334"/>
      <c r="L13" s="334"/>
      <c r="M13" s="334"/>
      <c r="N13" s="342"/>
      <c r="O13" s="342"/>
      <c r="P13" s="342"/>
      <c r="Q13" s="342"/>
      <c r="R13" s="342"/>
      <c r="S13" s="342"/>
      <c r="T13" s="342"/>
      <c r="U13" s="342"/>
      <c r="V13" s="342"/>
      <c r="W13" s="342"/>
      <c r="X13" s="346"/>
    </row>
    <row r="14" spans="1:24" ht="21">
      <c r="A14" s="334">
        <f t="shared" si="0"/>
        <v>4</v>
      </c>
      <c r="B14" s="334"/>
      <c r="C14" s="334"/>
      <c r="D14" s="334"/>
      <c r="E14" s="334"/>
      <c r="F14" s="334"/>
      <c r="G14" s="334"/>
      <c r="H14" s="334"/>
      <c r="I14" s="334"/>
      <c r="J14" s="334"/>
      <c r="K14" s="334"/>
      <c r="L14" s="334"/>
      <c r="M14" s="334"/>
      <c r="N14" s="342"/>
      <c r="O14" s="342"/>
      <c r="P14" s="342"/>
      <c r="Q14" s="342"/>
      <c r="R14" s="342"/>
      <c r="S14" s="342"/>
      <c r="T14" s="342"/>
      <c r="U14" s="342"/>
      <c r="V14" s="342"/>
      <c r="W14" s="342"/>
      <c r="X14" s="346"/>
    </row>
    <row r="15" spans="1:24" ht="21">
      <c r="A15" s="334">
        <f t="shared" si="0"/>
        <v>5</v>
      </c>
      <c r="B15" s="334"/>
      <c r="C15" s="334"/>
      <c r="D15" s="334"/>
      <c r="E15" s="334"/>
      <c r="F15" s="334"/>
      <c r="G15" s="334"/>
      <c r="H15" s="334"/>
      <c r="I15" s="334"/>
      <c r="J15" s="334"/>
      <c r="K15" s="334"/>
      <c r="L15" s="334"/>
      <c r="M15" s="334"/>
      <c r="N15" s="342"/>
      <c r="O15" s="342"/>
      <c r="P15" s="342"/>
      <c r="Q15" s="342"/>
      <c r="R15" s="342"/>
      <c r="S15" s="342"/>
      <c r="T15" s="342"/>
      <c r="U15" s="342"/>
      <c r="V15" s="342"/>
      <c r="W15" s="342"/>
      <c r="X15" s="346"/>
    </row>
    <row r="16" spans="1:24" ht="21">
      <c r="A16" s="334">
        <f t="shared" si="0"/>
        <v>6</v>
      </c>
      <c r="B16" s="334"/>
      <c r="C16" s="334"/>
      <c r="D16" s="334"/>
      <c r="E16" s="334"/>
      <c r="F16" s="334"/>
      <c r="G16" s="334"/>
      <c r="H16" s="334"/>
      <c r="I16" s="334"/>
      <c r="J16" s="334"/>
      <c r="K16" s="334"/>
      <c r="L16" s="334"/>
      <c r="M16" s="334"/>
      <c r="N16" s="342"/>
      <c r="O16" s="342"/>
      <c r="P16" s="342"/>
      <c r="Q16" s="342"/>
      <c r="R16" s="342"/>
      <c r="S16" s="342"/>
      <c r="T16" s="342"/>
      <c r="U16" s="342"/>
      <c r="V16" s="342"/>
      <c r="W16" s="342"/>
      <c r="X16" s="346"/>
    </row>
    <row r="17" spans="1:24" ht="21">
      <c r="A17" s="334">
        <f t="shared" si="0"/>
        <v>7</v>
      </c>
      <c r="B17" s="334"/>
      <c r="C17" s="334"/>
      <c r="D17" s="334"/>
      <c r="E17" s="334"/>
      <c r="F17" s="334"/>
      <c r="G17" s="334"/>
      <c r="H17" s="334"/>
      <c r="I17" s="334"/>
      <c r="J17" s="334"/>
      <c r="K17" s="334"/>
      <c r="L17" s="334"/>
      <c r="M17" s="334"/>
      <c r="N17" s="342"/>
      <c r="O17" s="342"/>
      <c r="P17" s="342"/>
      <c r="Q17" s="342"/>
      <c r="R17" s="342"/>
      <c r="S17" s="342"/>
      <c r="T17" s="342"/>
      <c r="U17" s="342"/>
      <c r="V17" s="342"/>
      <c r="W17" s="342"/>
      <c r="X17" s="346"/>
    </row>
    <row r="18" spans="1:24" ht="21">
      <c r="A18" s="334">
        <f t="shared" si="0"/>
        <v>8</v>
      </c>
      <c r="B18" s="334"/>
      <c r="C18" s="334"/>
      <c r="D18" s="334"/>
      <c r="E18" s="334"/>
      <c r="F18" s="334"/>
      <c r="G18" s="334"/>
      <c r="H18" s="334"/>
      <c r="I18" s="334"/>
      <c r="J18" s="334"/>
      <c r="K18" s="334"/>
      <c r="L18" s="334"/>
      <c r="M18" s="334"/>
      <c r="N18" s="342"/>
      <c r="O18" s="342"/>
      <c r="P18" s="342"/>
      <c r="Q18" s="342"/>
      <c r="R18" s="342"/>
      <c r="S18" s="342"/>
      <c r="T18" s="342"/>
      <c r="U18" s="342"/>
      <c r="V18" s="342"/>
      <c r="W18" s="342"/>
      <c r="X18" s="346"/>
    </row>
    <row r="19" spans="1:24" ht="21">
      <c r="A19" s="334">
        <f t="shared" si="0"/>
        <v>9</v>
      </c>
      <c r="B19" s="334"/>
      <c r="C19" s="334"/>
      <c r="D19" s="334"/>
      <c r="E19" s="334"/>
      <c r="F19" s="334"/>
      <c r="G19" s="334"/>
      <c r="H19" s="334"/>
      <c r="I19" s="334"/>
      <c r="J19" s="334"/>
      <c r="K19" s="334"/>
      <c r="L19" s="334"/>
      <c r="M19" s="334"/>
      <c r="N19" s="342"/>
      <c r="O19" s="342"/>
      <c r="P19" s="342"/>
      <c r="Q19" s="342"/>
      <c r="R19" s="342"/>
      <c r="S19" s="342"/>
      <c r="T19" s="342"/>
      <c r="U19" s="342"/>
      <c r="V19" s="342"/>
      <c r="W19" s="342"/>
      <c r="X19" s="346"/>
    </row>
    <row r="20" spans="1:24" ht="21">
      <c r="A20" s="334">
        <f t="shared" si="0"/>
        <v>10</v>
      </c>
      <c r="B20" s="334"/>
      <c r="C20" s="334"/>
      <c r="D20" s="334"/>
      <c r="E20" s="334"/>
      <c r="F20" s="334"/>
      <c r="G20" s="334"/>
      <c r="H20" s="334"/>
      <c r="I20" s="334"/>
      <c r="J20" s="334"/>
      <c r="K20" s="334"/>
      <c r="L20" s="334"/>
      <c r="M20" s="334"/>
      <c r="N20" s="342"/>
      <c r="O20" s="342"/>
      <c r="P20" s="342"/>
      <c r="Q20" s="342"/>
      <c r="R20" s="342"/>
      <c r="S20" s="342"/>
      <c r="T20" s="342"/>
      <c r="U20" s="342"/>
      <c r="V20" s="342"/>
      <c r="W20" s="342"/>
      <c r="X20" s="346"/>
    </row>
    <row r="21" spans="1:24" ht="21">
      <c r="A21" s="334">
        <f t="shared" si="0"/>
        <v>11</v>
      </c>
      <c r="B21" s="334"/>
      <c r="C21" s="334"/>
      <c r="D21" s="334"/>
      <c r="E21" s="334"/>
      <c r="F21" s="334"/>
      <c r="G21" s="334"/>
      <c r="H21" s="334"/>
      <c r="I21" s="334"/>
      <c r="J21" s="334"/>
      <c r="K21" s="334"/>
      <c r="L21" s="334"/>
      <c r="M21" s="334"/>
      <c r="N21" s="342"/>
      <c r="O21" s="342"/>
      <c r="P21" s="342"/>
      <c r="Q21" s="342"/>
      <c r="R21" s="342"/>
      <c r="S21" s="342"/>
      <c r="T21" s="342"/>
      <c r="U21" s="342"/>
      <c r="V21" s="342"/>
      <c r="W21" s="342"/>
      <c r="X21" s="346"/>
    </row>
    <row r="22" spans="1:24" ht="21">
      <c r="A22" s="334">
        <f t="shared" si="0"/>
        <v>12</v>
      </c>
      <c r="B22" s="334"/>
      <c r="C22" s="334"/>
      <c r="D22" s="334"/>
      <c r="E22" s="334"/>
      <c r="F22" s="334"/>
      <c r="G22" s="334"/>
      <c r="H22" s="334"/>
      <c r="I22" s="334"/>
      <c r="J22" s="334"/>
      <c r="K22" s="334"/>
      <c r="L22" s="334"/>
      <c r="M22" s="334"/>
      <c r="N22" s="342"/>
      <c r="O22" s="342"/>
      <c r="P22" s="342"/>
      <c r="Q22" s="342"/>
      <c r="R22" s="342"/>
      <c r="S22" s="342"/>
      <c r="T22" s="342"/>
      <c r="U22" s="342"/>
      <c r="V22" s="342"/>
      <c r="W22" s="342"/>
      <c r="X22" s="346"/>
    </row>
    <row r="23" spans="1:24" ht="21">
      <c r="A23" s="334">
        <f t="shared" si="0"/>
        <v>13</v>
      </c>
      <c r="B23" s="334"/>
      <c r="C23" s="334"/>
      <c r="D23" s="334"/>
      <c r="E23" s="334"/>
      <c r="F23" s="334"/>
      <c r="G23" s="334"/>
      <c r="H23" s="334"/>
      <c r="I23" s="334"/>
      <c r="J23" s="334"/>
      <c r="K23" s="334"/>
      <c r="L23" s="334"/>
      <c r="M23" s="334"/>
      <c r="N23" s="342"/>
      <c r="O23" s="342"/>
      <c r="P23" s="342"/>
      <c r="Q23" s="342"/>
      <c r="R23" s="342"/>
      <c r="S23" s="342"/>
      <c r="T23" s="342"/>
      <c r="U23" s="342"/>
      <c r="V23" s="342"/>
      <c r="W23" s="342"/>
      <c r="X23" s="346"/>
    </row>
    <row r="24" spans="1:24" ht="21">
      <c r="A24" s="334">
        <f t="shared" si="0"/>
        <v>14</v>
      </c>
      <c r="B24" s="334"/>
      <c r="C24" s="334"/>
      <c r="D24" s="334"/>
      <c r="E24" s="334"/>
      <c r="F24" s="334"/>
      <c r="G24" s="334"/>
      <c r="H24" s="334"/>
      <c r="I24" s="334"/>
      <c r="J24" s="334"/>
      <c r="K24" s="334"/>
      <c r="L24" s="334"/>
      <c r="M24" s="334"/>
      <c r="N24" s="342"/>
      <c r="O24" s="342"/>
      <c r="P24" s="342"/>
      <c r="Q24" s="342"/>
      <c r="R24" s="342"/>
      <c r="S24" s="342"/>
      <c r="T24" s="342"/>
      <c r="U24" s="342"/>
      <c r="V24" s="342"/>
      <c r="W24" s="342"/>
      <c r="X24" s="346"/>
    </row>
    <row r="25" spans="1:24" ht="21">
      <c r="A25" s="334">
        <f t="shared" si="0"/>
        <v>15</v>
      </c>
      <c r="B25" s="334"/>
      <c r="C25" s="334"/>
      <c r="D25" s="334"/>
      <c r="E25" s="334"/>
      <c r="F25" s="334"/>
      <c r="G25" s="334"/>
      <c r="H25" s="334"/>
      <c r="I25" s="334"/>
      <c r="J25" s="334"/>
      <c r="K25" s="334"/>
      <c r="L25" s="334"/>
      <c r="M25" s="334"/>
      <c r="N25" s="342"/>
      <c r="O25" s="342"/>
      <c r="P25" s="342"/>
      <c r="Q25" s="342"/>
      <c r="R25" s="342"/>
      <c r="S25" s="342"/>
      <c r="T25" s="342"/>
      <c r="U25" s="342"/>
      <c r="V25" s="342"/>
      <c r="W25" s="342"/>
      <c r="X25" s="346"/>
    </row>
    <row r="26" spans="1:24" ht="21">
      <c r="A26" s="334">
        <f t="shared" si="0"/>
        <v>16</v>
      </c>
      <c r="B26" s="334"/>
      <c r="C26" s="334"/>
      <c r="D26" s="334"/>
      <c r="E26" s="334"/>
      <c r="F26" s="334"/>
      <c r="G26" s="334"/>
      <c r="H26" s="334"/>
      <c r="I26" s="334"/>
      <c r="J26" s="334"/>
      <c r="K26" s="334"/>
      <c r="L26" s="334"/>
      <c r="M26" s="334"/>
      <c r="N26" s="342"/>
      <c r="O26" s="342"/>
      <c r="P26" s="342"/>
      <c r="Q26" s="342"/>
      <c r="R26" s="342"/>
      <c r="S26" s="342"/>
      <c r="T26" s="342"/>
      <c r="U26" s="342"/>
      <c r="V26" s="342"/>
      <c r="W26" s="342"/>
      <c r="X26" s="346"/>
    </row>
    <row r="27" spans="1:24" ht="21">
      <c r="A27" s="334">
        <f>SUM(A26)+1</f>
        <v>17</v>
      </c>
      <c r="B27" s="334"/>
      <c r="C27" s="334"/>
      <c r="D27" s="334"/>
      <c r="E27" s="334"/>
      <c r="F27" s="334"/>
      <c r="G27" s="334"/>
      <c r="H27" s="334"/>
      <c r="I27" s="334"/>
      <c r="J27" s="334"/>
      <c r="K27" s="334"/>
      <c r="L27" s="334"/>
      <c r="M27" s="334"/>
      <c r="N27" s="342"/>
      <c r="O27" s="342"/>
      <c r="P27" s="342"/>
      <c r="Q27" s="342"/>
      <c r="R27" s="342"/>
      <c r="S27" s="342"/>
      <c r="T27" s="342"/>
      <c r="U27" s="342"/>
      <c r="V27" s="342"/>
      <c r="W27" s="342"/>
      <c r="X27" s="346"/>
    </row>
    <row r="28" spans="1:24" ht="21">
      <c r="A28" s="334">
        <f t="shared" si="0"/>
        <v>18</v>
      </c>
      <c r="B28" s="334"/>
      <c r="C28" s="334"/>
      <c r="D28" s="334"/>
      <c r="E28" s="334"/>
      <c r="F28" s="334"/>
      <c r="G28" s="334"/>
      <c r="H28" s="334"/>
      <c r="I28" s="334"/>
      <c r="J28" s="334"/>
      <c r="K28" s="334"/>
      <c r="L28" s="334"/>
      <c r="M28" s="334"/>
      <c r="N28" s="342"/>
      <c r="O28" s="342"/>
      <c r="P28" s="342"/>
      <c r="Q28" s="342"/>
      <c r="R28" s="342"/>
      <c r="S28" s="342"/>
      <c r="T28" s="342"/>
      <c r="U28" s="342"/>
      <c r="V28" s="342"/>
      <c r="W28" s="342"/>
      <c r="X28" s="346"/>
    </row>
    <row r="29" spans="1:24" ht="21">
      <c r="A29" s="334">
        <f t="shared" si="0"/>
        <v>19</v>
      </c>
      <c r="B29" s="334"/>
      <c r="C29" s="334"/>
      <c r="D29" s="334"/>
      <c r="E29" s="334"/>
      <c r="F29" s="334"/>
      <c r="G29" s="334"/>
      <c r="H29" s="334"/>
      <c r="I29" s="334"/>
      <c r="J29" s="334"/>
      <c r="K29" s="334"/>
      <c r="L29" s="334"/>
      <c r="M29" s="334"/>
      <c r="N29" s="342"/>
      <c r="O29" s="342"/>
      <c r="P29" s="342"/>
      <c r="Q29" s="342"/>
      <c r="R29" s="342"/>
      <c r="S29" s="342"/>
      <c r="T29" s="342"/>
      <c r="U29" s="342"/>
      <c r="V29" s="342"/>
      <c r="W29" s="342"/>
      <c r="X29" s="346"/>
    </row>
    <row r="30" spans="1:24" ht="21">
      <c r="A30" s="334">
        <f t="shared" si="0"/>
        <v>20</v>
      </c>
      <c r="B30" s="334"/>
      <c r="C30" s="334"/>
      <c r="D30" s="334"/>
      <c r="E30" s="334"/>
      <c r="F30" s="334"/>
      <c r="G30" s="334"/>
      <c r="H30" s="334"/>
      <c r="I30" s="334"/>
      <c r="J30" s="334"/>
      <c r="K30" s="334"/>
      <c r="L30" s="334"/>
      <c r="M30" s="334"/>
      <c r="N30" s="342"/>
      <c r="O30" s="342"/>
      <c r="P30" s="342"/>
      <c r="Q30" s="342"/>
      <c r="R30" s="342"/>
      <c r="S30" s="342"/>
      <c r="T30" s="342"/>
      <c r="U30" s="342"/>
      <c r="V30" s="342"/>
      <c r="W30" s="342"/>
      <c r="X30" s="346"/>
    </row>
    <row r="31" spans="1:24" ht="21">
      <c r="A31" s="334">
        <f t="shared" si="0"/>
        <v>21</v>
      </c>
      <c r="B31" s="334"/>
      <c r="C31" s="334"/>
      <c r="D31" s="334"/>
      <c r="E31" s="334"/>
      <c r="F31" s="334"/>
      <c r="G31" s="334"/>
      <c r="H31" s="334"/>
      <c r="I31" s="334"/>
      <c r="J31" s="334"/>
      <c r="K31" s="334"/>
      <c r="L31" s="334"/>
      <c r="M31" s="334"/>
      <c r="N31" s="342"/>
      <c r="O31" s="342"/>
      <c r="P31" s="342"/>
      <c r="Q31" s="342"/>
      <c r="R31" s="342"/>
      <c r="S31" s="342"/>
      <c r="T31" s="342"/>
      <c r="U31" s="342"/>
      <c r="V31" s="342"/>
      <c r="W31" s="342"/>
      <c r="X31" s="346"/>
    </row>
    <row r="32" spans="1:24" ht="21">
      <c r="A32" s="334">
        <f t="shared" si="0"/>
        <v>22</v>
      </c>
      <c r="B32" s="334"/>
      <c r="C32" s="334"/>
      <c r="D32" s="334"/>
      <c r="E32" s="334"/>
      <c r="F32" s="334"/>
      <c r="G32" s="334"/>
      <c r="H32" s="334"/>
      <c r="I32" s="334"/>
      <c r="J32" s="334"/>
      <c r="K32" s="334"/>
      <c r="L32" s="334"/>
      <c r="M32" s="334"/>
      <c r="N32" s="342"/>
      <c r="O32" s="342"/>
      <c r="P32" s="342"/>
      <c r="Q32" s="342"/>
      <c r="R32" s="342"/>
      <c r="S32" s="342"/>
      <c r="T32" s="342"/>
      <c r="U32" s="342"/>
      <c r="V32" s="342"/>
      <c r="W32" s="342"/>
      <c r="X32" s="346"/>
    </row>
    <row r="33" spans="1:24" ht="21">
      <c r="A33" s="334">
        <f t="shared" si="0"/>
        <v>23</v>
      </c>
      <c r="B33" s="334"/>
      <c r="C33" s="334"/>
      <c r="D33" s="334"/>
      <c r="E33" s="334"/>
      <c r="F33" s="334"/>
      <c r="G33" s="334"/>
      <c r="H33" s="334"/>
      <c r="I33" s="334"/>
      <c r="J33" s="334"/>
      <c r="K33" s="334"/>
      <c r="L33" s="334"/>
      <c r="M33" s="334"/>
      <c r="N33" s="342"/>
      <c r="O33" s="342"/>
      <c r="P33" s="342"/>
      <c r="Q33" s="342"/>
      <c r="R33" s="342"/>
      <c r="S33" s="342"/>
      <c r="T33" s="342"/>
      <c r="U33" s="342"/>
      <c r="V33" s="342"/>
      <c r="W33" s="342"/>
      <c r="X33" s="346"/>
    </row>
    <row r="34" spans="1:24" ht="21">
      <c r="A34" s="334">
        <f t="shared" si="0"/>
        <v>24</v>
      </c>
      <c r="B34" s="334"/>
      <c r="C34" s="334"/>
      <c r="D34" s="334"/>
      <c r="E34" s="334"/>
      <c r="F34" s="334"/>
      <c r="G34" s="334"/>
      <c r="H34" s="334"/>
      <c r="I34" s="334"/>
      <c r="J34" s="334"/>
      <c r="K34" s="334"/>
      <c r="L34" s="334"/>
      <c r="M34" s="334"/>
      <c r="N34" s="342"/>
      <c r="O34" s="342"/>
      <c r="P34" s="342"/>
      <c r="Q34" s="342"/>
      <c r="R34" s="342"/>
      <c r="S34" s="342"/>
      <c r="T34" s="342"/>
      <c r="U34" s="342"/>
      <c r="V34" s="342"/>
      <c r="W34" s="342"/>
      <c r="X34" s="346"/>
    </row>
    <row r="35" spans="1:24" ht="21">
      <c r="A35" s="334">
        <f t="shared" si="0"/>
        <v>25</v>
      </c>
      <c r="B35" s="334"/>
      <c r="C35" s="334"/>
      <c r="D35" s="334"/>
      <c r="E35" s="334"/>
      <c r="F35" s="334"/>
      <c r="G35" s="334"/>
      <c r="H35" s="334"/>
      <c r="I35" s="334"/>
      <c r="J35" s="334"/>
      <c r="K35" s="334"/>
      <c r="L35" s="334"/>
      <c r="M35" s="334"/>
      <c r="N35" s="342"/>
      <c r="O35" s="342"/>
      <c r="P35" s="342"/>
      <c r="Q35" s="342"/>
      <c r="R35" s="342"/>
      <c r="S35" s="342"/>
      <c r="T35" s="342"/>
      <c r="U35" s="342"/>
      <c r="V35" s="342"/>
      <c r="W35" s="342"/>
      <c r="X35" s="346"/>
    </row>
    <row r="36" spans="1:24" ht="21">
      <c r="A36" s="334">
        <f t="shared" si="0"/>
        <v>26</v>
      </c>
      <c r="B36" s="334"/>
      <c r="C36" s="334"/>
      <c r="D36" s="334"/>
      <c r="E36" s="334"/>
      <c r="F36" s="334"/>
      <c r="G36" s="334"/>
      <c r="H36" s="334"/>
      <c r="I36" s="334"/>
      <c r="J36" s="334"/>
      <c r="K36" s="334"/>
      <c r="L36" s="334"/>
      <c r="M36" s="334"/>
      <c r="N36" s="342"/>
      <c r="O36" s="342"/>
      <c r="P36" s="342"/>
      <c r="Q36" s="342"/>
      <c r="R36" s="342"/>
      <c r="S36" s="342"/>
      <c r="T36" s="342"/>
      <c r="U36" s="342"/>
      <c r="V36" s="342"/>
      <c r="W36" s="342"/>
      <c r="X36" s="346"/>
    </row>
    <row r="37" spans="1:24" ht="21">
      <c r="A37" s="334">
        <f>SUM(A36)+1</f>
        <v>27</v>
      </c>
      <c r="B37" s="334"/>
      <c r="C37" s="334"/>
      <c r="D37" s="334"/>
      <c r="E37" s="334"/>
      <c r="F37" s="334"/>
      <c r="G37" s="334"/>
      <c r="H37" s="334"/>
      <c r="I37" s="334"/>
      <c r="J37" s="334"/>
      <c r="K37" s="334"/>
      <c r="L37" s="334"/>
      <c r="M37" s="334"/>
      <c r="N37" s="342"/>
      <c r="O37" s="342"/>
      <c r="P37" s="342"/>
      <c r="Q37" s="342"/>
      <c r="R37" s="342"/>
      <c r="S37" s="342"/>
      <c r="T37" s="342"/>
      <c r="U37" s="342"/>
      <c r="V37" s="342"/>
      <c r="W37" s="342"/>
      <c r="X37" s="346"/>
    </row>
    <row r="38" spans="1:24" ht="21">
      <c r="A38" s="334">
        <f t="shared" si="0"/>
        <v>28</v>
      </c>
      <c r="B38" s="334"/>
      <c r="C38" s="334"/>
      <c r="D38" s="334"/>
      <c r="E38" s="334"/>
      <c r="F38" s="334"/>
      <c r="G38" s="334"/>
      <c r="H38" s="334"/>
      <c r="I38" s="334"/>
      <c r="J38" s="334"/>
      <c r="K38" s="334"/>
      <c r="L38" s="334"/>
      <c r="M38" s="334"/>
      <c r="N38" s="342"/>
      <c r="O38" s="342"/>
      <c r="P38" s="342"/>
      <c r="Q38" s="342"/>
      <c r="R38" s="342"/>
      <c r="S38" s="342"/>
      <c r="T38" s="342"/>
      <c r="U38" s="342"/>
      <c r="V38" s="342"/>
      <c r="W38" s="342"/>
      <c r="X38" s="346"/>
    </row>
    <row r="39" spans="1:24" ht="21">
      <c r="A39" s="334">
        <f t="shared" si="0"/>
        <v>29</v>
      </c>
      <c r="B39" s="334"/>
      <c r="C39" s="334"/>
      <c r="D39" s="334"/>
      <c r="E39" s="334"/>
      <c r="F39" s="334"/>
      <c r="G39" s="334"/>
      <c r="H39" s="334"/>
      <c r="I39" s="334"/>
      <c r="J39" s="334"/>
      <c r="K39" s="334"/>
      <c r="L39" s="334"/>
      <c r="M39" s="334"/>
      <c r="N39" s="342"/>
      <c r="O39" s="342"/>
      <c r="P39" s="342"/>
      <c r="Q39" s="342"/>
      <c r="R39" s="342"/>
      <c r="S39" s="342"/>
      <c r="T39" s="342"/>
      <c r="U39" s="342"/>
      <c r="V39" s="342"/>
      <c r="W39" s="342"/>
      <c r="X39" s="346"/>
    </row>
    <row r="40" spans="1:24" ht="21">
      <c r="A40" s="334">
        <f t="shared" si="0"/>
        <v>30</v>
      </c>
      <c r="B40" s="334"/>
      <c r="C40" s="334"/>
      <c r="D40" s="334"/>
      <c r="E40" s="334"/>
      <c r="F40" s="334"/>
      <c r="G40" s="334"/>
      <c r="H40" s="334"/>
      <c r="I40" s="334"/>
      <c r="J40" s="334"/>
      <c r="K40" s="334"/>
      <c r="L40" s="334"/>
      <c r="M40" s="334"/>
      <c r="N40" s="342"/>
      <c r="O40" s="342"/>
      <c r="P40" s="342"/>
      <c r="Q40" s="342"/>
      <c r="R40" s="342"/>
      <c r="S40" s="342"/>
      <c r="T40" s="342"/>
      <c r="U40" s="342"/>
      <c r="V40" s="342"/>
      <c r="W40" s="342"/>
      <c r="X40" s="346"/>
    </row>
    <row r="41" spans="1:24" ht="21">
      <c r="A41" s="344"/>
      <c r="B41" s="344"/>
      <c r="C41" s="344"/>
      <c r="D41" s="344"/>
      <c r="E41" s="344"/>
      <c r="F41" s="344"/>
      <c r="G41" s="344"/>
      <c r="H41" s="344"/>
      <c r="I41" s="344"/>
      <c r="J41" s="344"/>
      <c r="K41" s="344"/>
      <c r="L41" s="344"/>
      <c r="M41" s="344"/>
      <c r="N41" s="344"/>
      <c r="O41" s="344"/>
      <c r="P41" s="344"/>
      <c r="Q41" s="344"/>
      <c r="R41" s="344"/>
      <c r="S41" s="344"/>
      <c r="T41" s="344"/>
      <c r="U41" s="344"/>
      <c r="V41" s="344"/>
      <c r="W41" s="344"/>
      <c r="X41" s="344"/>
    </row>
    <row r="42" spans="1:24" ht="21">
      <c r="A42" s="343" t="s">
        <v>784</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row>
    <row r="43" spans="24:24" ht="21">
      <c r="X43" s="344"/>
    </row>
  </sheetData>
  <mergeCells count="25">
    <mergeCell ref="O2:W3"/>
    <mergeCell ref="O4:W5"/>
    <mergeCell ref="H7:K7"/>
    <mergeCell ref="K8:K9"/>
    <mergeCell ref="A2:F5"/>
    <mergeCell ref="A7:A9"/>
    <mergeCell ref="B7:B9"/>
    <mergeCell ref="C7:C9"/>
    <mergeCell ref="D7:G7"/>
    <mergeCell ref="X7:X9"/>
    <mergeCell ref="V7:W8"/>
    <mergeCell ref="R7:T8"/>
    <mergeCell ref="U7:U8"/>
    <mergeCell ref="D8:D9"/>
    <mergeCell ref="E8:E9"/>
    <mergeCell ref="F8:F9"/>
    <mergeCell ref="G8:G9"/>
    <mergeCell ref="H8:H9"/>
    <mergeCell ref="I8:I9"/>
    <mergeCell ref="J8:J9"/>
    <mergeCell ref="L7:L9"/>
    <mergeCell ref="M7:M9"/>
    <mergeCell ref="N7:N9"/>
    <mergeCell ref="P7:Q8"/>
    <mergeCell ref="O7:O9"/>
  </mergeCells>
  <dataValidations count="1">
    <dataValidation type="list" allowBlank="1" showInputMessage="1" showErrorMessage="1" sqref="O11:O40">
      <formula1>"追加,削除"</formula1>
    </dataValidation>
  </dataValidations>
  <pageMargins left="0.7" right="0.7" top="0.75" bottom="0.75" header="0.3" footer="0.3"/>
  <pageSetup orientation="portrait" paperSize="9" scale="22" r:id="rId3"/>
  <headerFooter>
    <oddFooter>&amp;RNDA対象資料:パ３-2019-170-SYS000556(S)</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9"/>
  <dimension ref="A1:K48"/>
  <sheetViews>
    <sheetView workbookViewId="0" topLeftCell="B1">
      <selection pane="topLeft" activeCell="G4" sqref="G4"/>
    </sheetView>
  </sheetViews>
  <sheetFormatPr defaultRowHeight="13.5"/>
  <cols>
    <col min="1" max="1" width="34.875" bestFit="1" customWidth="1"/>
    <col min="6" max="6" width="18.125" customWidth="1"/>
    <col min="7" max="7" width="49.125" customWidth="1"/>
    <col min="8" max="8" width="53.75" customWidth="1"/>
  </cols>
  <sheetData>
    <row r="1" spans="1:11" ht="13.5">
      <c r="A1" t="s">
        <v>268</v>
      </c>
      <c r="B1" t="s">
        <v>0</v>
      </c>
      <c r="C1" t="s">
        <v>269</v>
      </c>
      <c r="D1" t="s">
        <v>1</v>
      </c>
      <c r="E1" t="s">
        <v>270</v>
      </c>
      <c r="F1" s="176" t="s">
        <v>396</v>
      </c>
      <c r="G1" s="176" t="s">
        <v>380</v>
      </c>
      <c r="H1" t="s">
        <v>268</v>
      </c>
      <c r="I1" s="231" t="s">
        <v>585</v>
      </c>
      <c r="J1" t="s">
        <v>803</v>
      </c>
      <c r="K1" t="s">
        <v>804</v>
      </c>
    </row>
    <row r="2" spans="1:11" ht="13.5">
      <c r="A2" t="s">
        <v>280</v>
      </c>
      <c r="B2">
        <v>2017</v>
      </c>
      <c r="C2">
        <v>1</v>
      </c>
      <c r="D2">
        <v>1</v>
      </c>
      <c r="E2" t="s">
        <v>271</v>
      </c>
      <c r="F2" s="176" t="s">
        <v>379</v>
      </c>
      <c r="G2" s="176" t="s">
        <v>379</v>
      </c>
      <c r="H2" t="s">
        <v>280</v>
      </c>
      <c r="I2" s="231" t="s">
        <v>586</v>
      </c>
      <c r="J2" t="s">
        <v>801</v>
      </c>
      <c r="K2" t="s">
        <v>805</v>
      </c>
    </row>
    <row r="3" spans="1:11" ht="13.5">
      <c r="A3" t="s">
        <v>300</v>
      </c>
      <c r="B3">
        <v>2018</v>
      </c>
      <c r="C3">
        <v>2</v>
      </c>
      <c r="D3">
        <v>2</v>
      </c>
      <c r="E3" t="s">
        <v>272</v>
      </c>
      <c r="F3" s="177" t="s">
        <v>375</v>
      </c>
      <c r="G3" s="177" t="s">
        <v>946</v>
      </c>
      <c r="H3" t="s">
        <v>740</v>
      </c>
      <c r="I3" s="231" t="s">
        <v>587</v>
      </c>
      <c r="J3" t="s">
        <v>802</v>
      </c>
      <c r="K3" t="s">
        <v>806</v>
      </c>
    </row>
    <row r="4" spans="1:9" ht="13.5">
      <c r="A4" t="s">
        <v>302</v>
      </c>
      <c r="B4">
        <v>2019</v>
      </c>
      <c r="C4">
        <v>3</v>
      </c>
      <c r="D4">
        <v>3</v>
      </c>
      <c r="F4" s="177" t="s">
        <v>372</v>
      </c>
      <c r="G4" s="177" t="s">
        <v>397</v>
      </c>
      <c r="H4" t="s">
        <v>302</v>
      </c>
      <c r="I4" s="231" t="s">
        <v>588</v>
      </c>
    </row>
    <row r="5" spans="1:9" ht="13.5">
      <c r="A5" t="s">
        <v>288</v>
      </c>
      <c r="B5">
        <v>2020</v>
      </c>
      <c r="C5">
        <v>4</v>
      </c>
      <c r="D5">
        <v>4</v>
      </c>
      <c r="H5" t="s">
        <v>741</v>
      </c>
      <c r="I5" s="231" t="s">
        <v>589</v>
      </c>
    </row>
    <row r="6" spans="1:9" ht="13.5">
      <c r="A6" t="s">
        <v>289</v>
      </c>
      <c r="B6">
        <v>2021</v>
      </c>
      <c r="C6">
        <v>5</v>
      </c>
      <c r="D6">
        <v>5</v>
      </c>
      <c r="H6" t="s">
        <v>289</v>
      </c>
      <c r="I6" s="231" t="s">
        <v>590</v>
      </c>
    </row>
    <row r="7" spans="1:9" ht="13.5">
      <c r="A7" t="s">
        <v>301</v>
      </c>
      <c r="B7">
        <v>2022</v>
      </c>
      <c r="C7">
        <v>6</v>
      </c>
      <c r="D7">
        <v>6</v>
      </c>
      <c r="H7" t="s">
        <v>301</v>
      </c>
      <c r="I7" s="231" t="s">
        <v>591</v>
      </c>
    </row>
    <row r="8" spans="2:9" ht="13.5">
      <c r="B8">
        <v>2023</v>
      </c>
      <c r="C8">
        <v>7</v>
      </c>
      <c r="D8">
        <v>7</v>
      </c>
      <c r="H8" s="180" t="s">
        <v>739</v>
      </c>
      <c r="I8" s="231" t="s">
        <v>592</v>
      </c>
    </row>
    <row r="9" spans="2:9" ht="13.5">
      <c r="B9">
        <v>2024</v>
      </c>
      <c r="C9">
        <v>8</v>
      </c>
      <c r="D9">
        <v>8</v>
      </c>
      <c r="H9" s="180" t="s">
        <v>742</v>
      </c>
      <c r="I9" s="231" t="s">
        <v>593</v>
      </c>
    </row>
    <row r="10" spans="2:9" ht="13.5">
      <c r="B10">
        <v>2025</v>
      </c>
      <c r="C10">
        <v>9</v>
      </c>
      <c r="D10">
        <v>9</v>
      </c>
      <c r="H10" s="180" t="s">
        <v>928</v>
      </c>
      <c r="I10" s="231" t="s">
        <v>594</v>
      </c>
    </row>
    <row r="11" spans="2:9" ht="13.5">
      <c r="B11">
        <v>2026</v>
      </c>
      <c r="C11">
        <v>10</v>
      </c>
      <c r="D11">
        <v>10</v>
      </c>
      <c r="H11" s="180" t="s">
        <v>743</v>
      </c>
      <c r="I11" s="231" t="s">
        <v>595</v>
      </c>
    </row>
    <row r="12" spans="2:9" ht="13.5">
      <c r="B12">
        <v>2027</v>
      </c>
      <c r="C12">
        <v>11</v>
      </c>
      <c r="D12">
        <v>11</v>
      </c>
      <c r="I12" s="231" t="s">
        <v>596</v>
      </c>
    </row>
    <row r="13" spans="2:9" ht="13.5">
      <c r="B13">
        <v>2028</v>
      </c>
      <c r="C13">
        <v>12</v>
      </c>
      <c r="D13">
        <v>12</v>
      </c>
      <c r="I13" s="231" t="s">
        <v>597</v>
      </c>
    </row>
    <row r="14" spans="2:9" ht="13.5">
      <c r="B14">
        <v>2029</v>
      </c>
      <c r="D14">
        <v>13</v>
      </c>
      <c r="I14" s="231" t="s">
        <v>598</v>
      </c>
    </row>
    <row r="15" spans="2:9" ht="13.5">
      <c r="B15">
        <v>2030</v>
      </c>
      <c r="D15">
        <v>14</v>
      </c>
      <c r="I15" s="231" t="s">
        <v>599</v>
      </c>
    </row>
    <row r="16" spans="2:9" ht="13.5">
      <c r="B16">
        <v>2031</v>
      </c>
      <c r="D16">
        <v>15</v>
      </c>
      <c r="I16" s="231" t="s">
        <v>600</v>
      </c>
    </row>
    <row r="17" spans="2:9" ht="13.5">
      <c r="B17">
        <v>2032</v>
      </c>
      <c r="D17">
        <v>16</v>
      </c>
      <c r="I17" s="231" t="s">
        <v>601</v>
      </c>
    </row>
    <row r="18" spans="2:9" ht="13.5">
      <c r="B18">
        <v>2033</v>
      </c>
      <c r="D18">
        <v>17</v>
      </c>
      <c r="I18" s="231" t="s">
        <v>602</v>
      </c>
    </row>
    <row r="19" spans="2:9" ht="13.5">
      <c r="B19">
        <v>2034</v>
      </c>
      <c r="D19">
        <v>18</v>
      </c>
      <c r="I19" s="231" t="s">
        <v>603</v>
      </c>
    </row>
    <row r="20" spans="2:9" ht="13.5">
      <c r="B20">
        <v>2035</v>
      </c>
      <c r="D20">
        <v>19</v>
      </c>
      <c r="I20" s="231" t="s">
        <v>604</v>
      </c>
    </row>
    <row r="21" spans="2:9" ht="13.5">
      <c r="B21">
        <v>2036</v>
      </c>
      <c r="D21">
        <v>20</v>
      </c>
      <c r="I21" s="231" t="s">
        <v>605</v>
      </c>
    </row>
    <row r="22" spans="2:9" ht="13.5">
      <c r="B22">
        <v>2037</v>
      </c>
      <c r="D22">
        <v>21</v>
      </c>
      <c r="I22" s="231" t="s">
        <v>606</v>
      </c>
    </row>
    <row r="23" spans="2:9" ht="13.5">
      <c r="B23">
        <v>2038</v>
      </c>
      <c r="D23">
        <v>22</v>
      </c>
      <c r="I23" s="231" t="s">
        <v>607</v>
      </c>
    </row>
    <row r="24" spans="2:9" ht="13.5">
      <c r="B24">
        <v>2039</v>
      </c>
      <c r="D24">
        <v>23</v>
      </c>
      <c r="I24" s="231" t="s">
        <v>608</v>
      </c>
    </row>
    <row r="25" spans="2:9" ht="13.5">
      <c r="B25">
        <v>2040</v>
      </c>
      <c r="D25">
        <v>24</v>
      </c>
      <c r="I25" s="231" t="s">
        <v>609</v>
      </c>
    </row>
    <row r="26" spans="4:9" ht="13.5">
      <c r="D26">
        <v>25</v>
      </c>
      <c r="I26" s="231" t="s">
        <v>610</v>
      </c>
    </row>
    <row r="27" spans="4:9" ht="13.5">
      <c r="D27">
        <v>26</v>
      </c>
      <c r="I27" s="231" t="s">
        <v>611</v>
      </c>
    </row>
    <row r="28" spans="4:9" ht="13.5">
      <c r="D28">
        <v>27</v>
      </c>
      <c r="I28" s="231" t="s">
        <v>612</v>
      </c>
    </row>
    <row r="29" spans="4:9" ht="13.5">
      <c r="D29">
        <v>28</v>
      </c>
      <c r="I29" s="231" t="s">
        <v>613</v>
      </c>
    </row>
    <row r="30" spans="4:9" ht="13.5">
      <c r="D30">
        <v>29</v>
      </c>
      <c r="I30" s="231" t="s">
        <v>614</v>
      </c>
    </row>
    <row r="31" spans="4:9" ht="13.5">
      <c r="D31">
        <v>30</v>
      </c>
      <c r="I31" s="231" t="s">
        <v>615</v>
      </c>
    </row>
    <row r="32" spans="4:9" ht="13.5">
      <c r="D32">
        <v>31</v>
      </c>
      <c r="I32" s="231" t="s">
        <v>616</v>
      </c>
    </row>
    <row r="33" spans="9:9" ht="13.5">
      <c r="I33" s="231" t="s">
        <v>617</v>
      </c>
    </row>
    <row r="34" spans="9:9" ht="13.5">
      <c r="I34" s="231" t="s">
        <v>618</v>
      </c>
    </row>
    <row r="35" spans="9:9" ht="13.5">
      <c r="I35" s="231" t="s">
        <v>619</v>
      </c>
    </row>
    <row r="36" spans="9:9" ht="13.5">
      <c r="I36" s="231" t="s">
        <v>620</v>
      </c>
    </row>
    <row r="37" spans="9:9" ht="13.5">
      <c r="I37" s="231" t="s">
        <v>621</v>
      </c>
    </row>
    <row r="38" spans="9:9" ht="13.5">
      <c r="I38" s="231" t="s">
        <v>622</v>
      </c>
    </row>
    <row r="39" spans="9:9" ht="13.5">
      <c r="I39" s="231" t="s">
        <v>623</v>
      </c>
    </row>
    <row r="40" spans="9:9" ht="13.5">
      <c r="I40" s="231" t="s">
        <v>624</v>
      </c>
    </row>
    <row r="41" spans="9:9" ht="13.5">
      <c r="I41" s="231" t="s">
        <v>625</v>
      </c>
    </row>
    <row r="42" spans="9:9" ht="13.5">
      <c r="I42" s="231" t="s">
        <v>626</v>
      </c>
    </row>
    <row r="43" spans="9:9" ht="13.5">
      <c r="I43" s="231" t="s">
        <v>627</v>
      </c>
    </row>
    <row r="44" spans="9:9" ht="13.5">
      <c r="I44" s="231" t="s">
        <v>628</v>
      </c>
    </row>
    <row r="45" spans="9:9" ht="13.5">
      <c r="I45" s="231" t="s">
        <v>629</v>
      </c>
    </row>
    <row r="46" spans="9:9" ht="13.5">
      <c r="I46" s="231" t="s">
        <v>630</v>
      </c>
    </row>
    <row r="47" spans="9:9" ht="13.5">
      <c r="I47" s="231" t="s">
        <v>631</v>
      </c>
    </row>
    <row r="48" spans="9:9" ht="13.5">
      <c r="I48" s="231" t="s">
        <v>632</v>
      </c>
    </row>
  </sheetData>
  <conditionalFormatting sqref="S18:AX20">
    <cfRule type="expression" priority="2" dxfId="0">
      <formula>$F$3:$F$4&lt;&gt;""</formula>
    </cfRule>
  </conditionalFormatting>
  <pageMargins left="0.7" right="0.7" top="0.75" bottom="0.75" header="0.3" footer="0.3"/>
  <pageSetup orientation="portrait" paperSize="9" r:id="rId1"/>
  <headerFooter>
    <oddFooter>&amp;RNDA対象資料:パ３-2019-170-SYS000556(S)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tabColor rgb="FFFFFF00"/>
    <pageSetUpPr fitToPage="1"/>
  </sheetPr>
  <dimension ref="A1:E65"/>
  <sheetViews>
    <sheetView view="pageBreakPreview" zoomScaleNormal="80" zoomScaleSheetLayoutView="100" workbookViewId="0" topLeftCell="A1">
      <selection pane="topLeft" activeCell="E35" sqref="E35"/>
    </sheetView>
  </sheetViews>
  <sheetFormatPr defaultColWidth="9.005" defaultRowHeight="13.5"/>
  <cols>
    <col min="1" max="1" width="2.75" style="17" customWidth="1"/>
    <col min="2" max="2" width="21.875" style="17" bestFit="1" customWidth="1"/>
    <col min="3" max="3" width="19.5" style="17" bestFit="1" customWidth="1"/>
    <col min="4" max="4" width="59.75" style="17" customWidth="1"/>
    <col min="5" max="5" width="4.25" style="17" customWidth="1"/>
    <col min="6" max="16384" width="9" style="17"/>
  </cols>
  <sheetData>
    <row r="1" spans="1:5" ht="13.5">
      <c r="A1" s="5"/>
      <c r="B1" s="609" t="s">
        <v>273</v>
      </c>
      <c r="C1" s="609"/>
      <c r="D1" s="609"/>
      <c r="E1" s="5"/>
    </row>
    <row r="2" spans="1:5" ht="13.5">
      <c r="A2" s="5"/>
      <c r="B2" s="609"/>
      <c r="C2" s="609"/>
      <c r="D2" s="609"/>
      <c r="E2" s="5"/>
    </row>
    <row r="3" spans="1:5" ht="13.5">
      <c r="A3" s="5"/>
      <c r="B3" s="5"/>
      <c r="C3" s="5"/>
      <c r="D3" s="218" t="str">
        <f>設定変更依頼書!AR8</f>
        <v>Ver.2.9(2022.9.30～）</v>
      </c>
      <c r="E3" s="5"/>
    </row>
    <row r="4" spans="1:5" ht="13.5">
      <c r="A4" s="5"/>
      <c r="B4" s="610" t="s">
        <v>203</v>
      </c>
      <c r="C4" s="611"/>
      <c r="D4" s="245" t="s">
        <v>204</v>
      </c>
      <c r="E4" s="5"/>
    </row>
    <row r="5" spans="1:5" ht="13.5" customHeight="1">
      <c r="A5" s="5"/>
      <c r="B5" s="612" t="s">
        <v>205</v>
      </c>
      <c r="C5" s="613" t="s">
        <v>662</v>
      </c>
      <c r="D5" s="608" t="s">
        <v>206</v>
      </c>
      <c r="E5" s="5"/>
    </row>
    <row r="6" spans="1:5" ht="13.5">
      <c r="A6" s="5"/>
      <c r="B6" s="612"/>
      <c r="C6" s="613"/>
      <c r="D6" s="608"/>
      <c r="E6" s="5"/>
    </row>
    <row r="7" spans="1:5" ht="13.5" customHeight="1">
      <c r="A7" s="5"/>
      <c r="B7" s="612"/>
      <c r="C7" s="613" t="s">
        <v>663</v>
      </c>
      <c r="D7" s="608" t="s">
        <v>664</v>
      </c>
      <c r="E7" s="5"/>
    </row>
    <row r="8" spans="1:5" ht="13.5">
      <c r="A8" s="5"/>
      <c r="B8" s="612"/>
      <c r="C8" s="613"/>
      <c r="D8" s="608"/>
      <c r="E8" s="5"/>
    </row>
    <row r="9" spans="1:5" ht="13.5" customHeight="1">
      <c r="A9" s="5"/>
      <c r="B9" s="612"/>
      <c r="C9" s="614" t="s">
        <v>665</v>
      </c>
      <c r="D9" s="608" t="s">
        <v>666</v>
      </c>
      <c r="E9" s="5"/>
    </row>
    <row r="10" spans="1:5" ht="13.5">
      <c r="A10" s="5"/>
      <c r="B10" s="612"/>
      <c r="C10" s="614"/>
      <c r="D10" s="608"/>
      <c r="E10" s="5"/>
    </row>
    <row r="11" spans="1:5" ht="13.5" customHeight="1">
      <c r="A11" s="5"/>
      <c r="B11" s="612"/>
      <c r="C11" s="614" t="s">
        <v>667</v>
      </c>
      <c r="D11" s="608" t="s">
        <v>668</v>
      </c>
      <c r="E11" s="5"/>
    </row>
    <row r="12" spans="1:5" ht="13.5">
      <c r="A12" s="5"/>
      <c r="B12" s="612"/>
      <c r="C12" s="614"/>
      <c r="D12" s="608"/>
      <c r="E12" s="5"/>
    </row>
    <row r="13" spans="1:5" ht="13.5" customHeight="1">
      <c r="A13" s="5"/>
      <c r="B13" s="612"/>
      <c r="C13" s="614" t="s">
        <v>669</v>
      </c>
      <c r="D13" s="614" t="s">
        <v>670</v>
      </c>
      <c r="E13" s="5"/>
    </row>
    <row r="14" spans="1:5" ht="13.5">
      <c r="A14" s="5"/>
      <c r="B14" s="612"/>
      <c r="C14" s="614"/>
      <c r="D14" s="614"/>
      <c r="E14" s="5"/>
    </row>
    <row r="15" spans="1:5" ht="13.5" customHeight="1">
      <c r="A15" s="5"/>
      <c r="B15" s="612"/>
      <c r="C15" s="614" t="s">
        <v>671</v>
      </c>
      <c r="D15" s="608" t="s">
        <v>672</v>
      </c>
      <c r="E15" s="5"/>
    </row>
    <row r="16" spans="1:5" ht="13.5">
      <c r="A16" s="5"/>
      <c r="B16" s="612"/>
      <c r="C16" s="614"/>
      <c r="D16" s="608"/>
      <c r="E16" s="5"/>
    </row>
    <row r="17" spans="1:5" ht="13.5">
      <c r="A17" s="5"/>
      <c r="B17" s="605" t="s">
        <v>247</v>
      </c>
      <c r="C17" s="604" t="s">
        <v>223</v>
      </c>
      <c r="D17" s="604" t="s">
        <v>232</v>
      </c>
      <c r="E17" s="5"/>
    </row>
    <row r="18" spans="1:5" ht="13.5">
      <c r="A18" s="5"/>
      <c r="B18" s="605"/>
      <c r="C18" s="605"/>
      <c r="D18" s="605"/>
      <c r="E18" s="5"/>
    </row>
    <row r="19" spans="1:5" ht="13.5">
      <c r="A19" s="5"/>
      <c r="B19" s="605"/>
      <c r="C19" s="605"/>
      <c r="D19" s="605"/>
      <c r="E19" s="5"/>
    </row>
    <row r="20" spans="1:5" ht="13.5">
      <c r="A20" s="5"/>
      <c r="B20" s="605" t="s">
        <v>207</v>
      </c>
      <c r="C20" s="605" t="s">
        <v>208</v>
      </c>
      <c r="D20" s="605" t="s">
        <v>235</v>
      </c>
      <c r="E20" s="5"/>
    </row>
    <row r="21" spans="1:5" ht="13.5">
      <c r="A21" s="5"/>
      <c r="B21" s="605"/>
      <c r="C21" s="605"/>
      <c r="D21" s="605"/>
      <c r="E21" s="5"/>
    </row>
    <row r="22" spans="1:5" ht="13.5">
      <c r="A22" s="5"/>
      <c r="B22" s="605" t="s">
        <v>209</v>
      </c>
      <c r="C22" s="605" t="s">
        <v>208</v>
      </c>
      <c r="D22" s="605" t="s">
        <v>233</v>
      </c>
      <c r="E22" s="5"/>
    </row>
    <row r="23" spans="1:5" ht="13.5">
      <c r="A23" s="5"/>
      <c r="B23" s="605"/>
      <c r="C23" s="605"/>
      <c r="D23" s="605"/>
      <c r="E23" s="5"/>
    </row>
    <row r="24" spans="1:5" ht="13.5">
      <c r="A24" s="5"/>
      <c r="B24" s="605" t="s">
        <v>210</v>
      </c>
      <c r="C24" s="605" t="s">
        <v>211</v>
      </c>
      <c r="D24" s="605" t="s">
        <v>636</v>
      </c>
      <c r="E24" s="5"/>
    </row>
    <row r="25" spans="1:5" ht="26.25" customHeight="1">
      <c r="A25" s="5"/>
      <c r="B25" s="605"/>
      <c r="C25" s="605"/>
      <c r="D25" s="605"/>
      <c r="E25" s="5"/>
    </row>
    <row r="26" spans="1:5" ht="13.5">
      <c r="A26" s="5"/>
      <c r="B26" s="605" t="s">
        <v>212</v>
      </c>
      <c r="C26" s="605" t="s">
        <v>213</v>
      </c>
      <c r="D26" s="605" t="s">
        <v>252</v>
      </c>
      <c r="E26" s="5"/>
    </row>
    <row r="27" spans="1:5" ht="13.5">
      <c r="A27" s="5"/>
      <c r="B27" s="605"/>
      <c r="C27" s="605"/>
      <c r="D27" s="605"/>
      <c r="E27" s="5"/>
    </row>
    <row r="28" spans="1:5" ht="13.5">
      <c r="A28" s="5"/>
      <c r="B28" s="605"/>
      <c r="C28" s="605"/>
      <c r="D28" s="605"/>
      <c r="E28" s="5"/>
    </row>
    <row r="29" spans="1:5" ht="13.5">
      <c r="A29" s="5"/>
      <c r="B29" s="605" t="s">
        <v>221</v>
      </c>
      <c r="C29" s="605" t="s">
        <v>222</v>
      </c>
      <c r="D29" s="605" t="s">
        <v>234</v>
      </c>
      <c r="E29" s="5"/>
    </row>
    <row r="30" spans="1:5" ht="13.5">
      <c r="A30" s="5"/>
      <c r="B30" s="602"/>
      <c r="C30" s="602"/>
      <c r="D30" s="602"/>
      <c r="E30" s="5"/>
    </row>
    <row r="31" spans="1:5" s="200" customFormat="1" ht="13.5">
      <c r="A31" s="5"/>
      <c r="B31" s="599" t="s">
        <v>943</v>
      </c>
      <c r="C31" s="599" t="s">
        <v>944</v>
      </c>
      <c r="D31" s="615" t="s">
        <v>1072</v>
      </c>
      <c r="E31" s="5"/>
    </row>
    <row r="32" spans="1:5" s="200" customFormat="1" ht="13.5">
      <c r="A32" s="5"/>
      <c r="B32" s="600"/>
      <c r="C32" s="600"/>
      <c r="D32" s="616"/>
      <c r="E32" s="5"/>
    </row>
    <row r="33" spans="1:5" s="200" customFormat="1" ht="13.5">
      <c r="A33" s="5"/>
      <c r="B33" s="600"/>
      <c r="C33" s="600"/>
      <c r="D33" s="616"/>
      <c r="E33" s="5"/>
    </row>
    <row r="34" spans="1:5" s="200" customFormat="1" ht="13.5">
      <c r="A34" s="5"/>
      <c r="B34" s="601"/>
      <c r="C34" s="601"/>
      <c r="D34" s="616"/>
      <c r="E34" s="5"/>
    </row>
    <row r="35" spans="1:5" ht="13.5" customHeight="1">
      <c r="A35" s="5"/>
      <c r="B35" s="606" t="s">
        <v>251</v>
      </c>
      <c r="C35" s="606" t="s">
        <v>214</v>
      </c>
      <c r="D35" s="617" t="s">
        <v>945</v>
      </c>
      <c r="E35" s="5"/>
    </row>
    <row r="36" spans="1:5" ht="13.5">
      <c r="A36" s="5"/>
      <c r="B36" s="607"/>
      <c r="C36" s="607"/>
      <c r="D36" s="618"/>
      <c r="E36" s="5"/>
    </row>
    <row r="37" spans="1:5" ht="13.5">
      <c r="A37" s="5"/>
      <c r="B37" s="607"/>
      <c r="C37" s="607"/>
      <c r="D37" s="618"/>
      <c r="E37" s="5"/>
    </row>
    <row r="38" spans="1:5" ht="13.5">
      <c r="A38" s="5"/>
      <c r="B38" s="607"/>
      <c r="C38" s="607"/>
      <c r="D38" s="618"/>
      <c r="E38" s="5"/>
    </row>
    <row r="39" spans="1:5" ht="13.5">
      <c r="A39" s="5"/>
      <c r="B39" s="607"/>
      <c r="C39" s="607"/>
      <c r="D39" s="619"/>
      <c r="E39" s="5"/>
    </row>
    <row r="40" spans="1:5" ht="13.5">
      <c r="A40" s="5"/>
      <c r="B40" s="605" t="s">
        <v>972</v>
      </c>
      <c r="C40" s="605" t="s">
        <v>215</v>
      </c>
      <c r="D40" s="604" t="s">
        <v>216</v>
      </c>
      <c r="E40" s="5"/>
    </row>
    <row r="41" spans="1:5" ht="13.5">
      <c r="A41" s="5"/>
      <c r="B41" s="605"/>
      <c r="C41" s="605"/>
      <c r="D41" s="605"/>
      <c r="E41" s="5"/>
    </row>
    <row r="42" spans="1:5" ht="13.5">
      <c r="A42" s="5"/>
      <c r="B42" s="605" t="s">
        <v>973</v>
      </c>
      <c r="C42" s="605" t="s">
        <v>215</v>
      </c>
      <c r="D42" s="605" t="s">
        <v>217</v>
      </c>
      <c r="E42" s="5"/>
    </row>
    <row r="43" spans="1:5" ht="13.5">
      <c r="A43" s="5"/>
      <c r="B43" s="605"/>
      <c r="C43" s="605"/>
      <c r="D43" s="605"/>
      <c r="E43" s="5"/>
    </row>
    <row r="44" spans="1:5" ht="13.5">
      <c r="A44" s="5"/>
      <c r="B44" s="605" t="s">
        <v>218</v>
      </c>
      <c r="C44" s="605" t="s">
        <v>208</v>
      </c>
      <c r="D44" s="605" t="s">
        <v>236</v>
      </c>
      <c r="E44" s="5"/>
    </row>
    <row r="45" spans="1:5" ht="13.5">
      <c r="A45" s="5"/>
      <c r="B45" s="605"/>
      <c r="C45" s="605"/>
      <c r="D45" s="605"/>
      <c r="E45" s="5"/>
    </row>
    <row r="46" spans="1:5" ht="13.5">
      <c r="A46" s="5"/>
      <c r="B46" s="605" t="s">
        <v>219</v>
      </c>
      <c r="C46" s="605" t="s">
        <v>208</v>
      </c>
      <c r="D46" s="605" t="s">
        <v>237</v>
      </c>
      <c r="E46" s="5"/>
    </row>
    <row r="47" spans="1:5" ht="13.5">
      <c r="A47" s="5"/>
      <c r="B47" s="605"/>
      <c r="C47" s="605"/>
      <c r="D47" s="605"/>
      <c r="E47" s="5"/>
    </row>
    <row r="48" spans="1:5" ht="13.5">
      <c r="A48" s="5"/>
      <c r="B48" s="605" t="s">
        <v>220</v>
      </c>
      <c r="C48" s="605" t="s">
        <v>215</v>
      </c>
      <c r="D48" s="605" t="s">
        <v>238</v>
      </c>
      <c r="E48" s="5"/>
    </row>
    <row r="49" spans="1:5" ht="13.5">
      <c r="A49" s="5"/>
      <c r="B49" s="605"/>
      <c r="C49" s="605"/>
      <c r="D49" s="605"/>
      <c r="E49" s="5"/>
    </row>
    <row r="50" spans="1:5" ht="13.5">
      <c r="A50" s="5"/>
      <c r="B50" s="605"/>
      <c r="C50" s="605"/>
      <c r="D50" s="605"/>
      <c r="E50" s="5"/>
    </row>
    <row r="51" spans="1:5" ht="13.5" customHeight="1">
      <c r="A51" s="5"/>
      <c r="B51" s="602" t="s">
        <v>227</v>
      </c>
      <c r="C51" s="605" t="s">
        <v>229</v>
      </c>
      <c r="D51" s="605" t="s">
        <v>254</v>
      </c>
      <c r="E51" s="5"/>
    </row>
    <row r="52" spans="1:5" ht="13.5">
      <c r="A52" s="5"/>
      <c r="B52" s="603"/>
      <c r="C52" s="605"/>
      <c r="D52" s="605"/>
      <c r="E52" s="5"/>
    </row>
    <row r="53" spans="1:5" ht="13.5">
      <c r="A53" s="5"/>
      <c r="B53" s="603"/>
      <c r="C53" s="605"/>
      <c r="D53" s="605"/>
      <c r="E53" s="5"/>
    </row>
    <row r="54" spans="1:5" ht="13.5">
      <c r="A54" s="5"/>
      <c r="B54" s="603"/>
      <c r="C54" s="605" t="s">
        <v>240</v>
      </c>
      <c r="D54" s="605" t="s">
        <v>255</v>
      </c>
      <c r="E54" s="5"/>
    </row>
    <row r="55" spans="1:5" ht="13.5">
      <c r="A55" s="5"/>
      <c r="B55" s="603"/>
      <c r="C55" s="605"/>
      <c r="D55" s="605"/>
      <c r="E55" s="5"/>
    </row>
    <row r="56" spans="1:5" ht="13.5">
      <c r="A56" s="5"/>
      <c r="B56" s="603"/>
      <c r="C56" s="605"/>
      <c r="D56" s="605"/>
      <c r="E56" s="5"/>
    </row>
    <row r="57" spans="1:5" ht="13.5">
      <c r="A57" s="5"/>
      <c r="B57" s="603"/>
      <c r="C57" s="599" t="s">
        <v>1009</v>
      </c>
      <c r="D57" s="599" t="s">
        <v>1038</v>
      </c>
      <c r="E57" s="5"/>
    </row>
    <row r="58" spans="1:5" ht="13.5">
      <c r="A58" s="5"/>
      <c r="B58" s="603"/>
      <c r="C58" s="600"/>
      <c r="D58" s="600"/>
      <c r="E58" s="5"/>
    </row>
    <row r="59" spans="1:5" ht="18.75" customHeight="1">
      <c r="A59" s="5"/>
      <c r="B59" s="604"/>
      <c r="C59" s="601"/>
      <c r="D59" s="601"/>
      <c r="E59" s="5"/>
    </row>
    <row r="60" spans="1:5" ht="13.5">
      <c r="A60" s="5"/>
      <c r="B60" s="605" t="s">
        <v>242</v>
      </c>
      <c r="C60" s="605" t="s">
        <v>225</v>
      </c>
      <c r="D60" s="605" t="s">
        <v>253</v>
      </c>
      <c r="E60" s="5"/>
    </row>
    <row r="61" spans="1:5" ht="13.5">
      <c r="A61" s="5"/>
      <c r="B61" s="605"/>
      <c r="C61" s="605"/>
      <c r="D61" s="605"/>
      <c r="E61" s="5"/>
    </row>
    <row r="62" spans="1:5" s="99" customFormat="1" ht="62.25" customHeight="1">
      <c r="A62" s="97"/>
      <c r="B62" s="399" t="s">
        <v>243</v>
      </c>
      <c r="C62" s="399" t="s">
        <v>213</v>
      </c>
      <c r="D62" s="399" t="s">
        <v>1002</v>
      </c>
      <c r="E62" s="97"/>
    </row>
    <row r="63" spans="1:5" s="99" customFormat="1" ht="27" customHeight="1">
      <c r="A63" s="97"/>
      <c r="B63" s="399" t="s">
        <v>1003</v>
      </c>
      <c r="C63" s="399" t="s">
        <v>1004</v>
      </c>
      <c r="D63" s="399" t="s">
        <v>1005</v>
      </c>
      <c r="E63" s="97"/>
    </row>
    <row r="64" spans="1:5" s="99" customFormat="1" ht="51" customHeight="1">
      <c r="A64" s="97"/>
      <c r="B64" s="399" t="s">
        <v>1006</v>
      </c>
      <c r="C64" s="399" t="s">
        <v>213</v>
      </c>
      <c r="D64" s="399" t="s">
        <v>1007</v>
      </c>
      <c r="E64" s="97"/>
    </row>
    <row r="65" spans="1:5" ht="13.5">
      <c r="A65" s="5"/>
      <c r="B65" s="5"/>
      <c r="C65" s="5"/>
      <c r="D65" s="5"/>
      <c r="E65" s="5"/>
    </row>
  </sheetData>
  <sheetProtection selectLockedCells="1"/>
  <mergeCells count="64">
    <mergeCell ref="D40:D41"/>
    <mergeCell ref="D31:D34"/>
    <mergeCell ref="D24:D25"/>
    <mergeCell ref="D26:D28"/>
    <mergeCell ref="D29:D30"/>
    <mergeCell ref="D35:D39"/>
    <mergeCell ref="B1:D2"/>
    <mergeCell ref="B4:C4"/>
    <mergeCell ref="B5:B16"/>
    <mergeCell ref="D5:D6"/>
    <mergeCell ref="B17:B19"/>
    <mergeCell ref="C17:C19"/>
    <mergeCell ref="C5:C6"/>
    <mergeCell ref="C7:C8"/>
    <mergeCell ref="C9:C10"/>
    <mergeCell ref="C11:C12"/>
    <mergeCell ref="C13:C14"/>
    <mergeCell ref="C15:C16"/>
    <mergeCell ref="D7:D8"/>
    <mergeCell ref="D9:D10"/>
    <mergeCell ref="D11:D12"/>
    <mergeCell ref="D13:D14"/>
    <mergeCell ref="B20:B21"/>
    <mergeCell ref="C20:C21"/>
    <mergeCell ref="B22:B23"/>
    <mergeCell ref="C22:C23"/>
    <mergeCell ref="D15:D16"/>
    <mergeCell ref="D17:D19"/>
    <mergeCell ref="D20:D21"/>
    <mergeCell ref="D22:D23"/>
    <mergeCell ref="B40:B41"/>
    <mergeCell ref="C40:C41"/>
    <mergeCell ref="B42:B43"/>
    <mergeCell ref="C42:C43"/>
    <mergeCell ref="B24:B25"/>
    <mergeCell ref="C24:C25"/>
    <mergeCell ref="B35:B39"/>
    <mergeCell ref="C35:C39"/>
    <mergeCell ref="B29:B30"/>
    <mergeCell ref="C29:C30"/>
    <mergeCell ref="B26:B28"/>
    <mergeCell ref="C26:C28"/>
    <mergeCell ref="B31:B34"/>
    <mergeCell ref="C31:C34"/>
    <mergeCell ref="D42:D43"/>
    <mergeCell ref="C44:C45"/>
    <mergeCell ref="B46:B47"/>
    <mergeCell ref="C46:C47"/>
    <mergeCell ref="B48:B50"/>
    <mergeCell ref="B44:B45"/>
    <mergeCell ref="C48:C50"/>
    <mergeCell ref="D44:D45"/>
    <mergeCell ref="D46:D47"/>
    <mergeCell ref="D48:D50"/>
    <mergeCell ref="C57:C59"/>
    <mergeCell ref="D57:D59"/>
    <mergeCell ref="B51:B59"/>
    <mergeCell ref="B60:B61"/>
    <mergeCell ref="C60:C61"/>
    <mergeCell ref="C54:C56"/>
    <mergeCell ref="C51:C53"/>
    <mergeCell ref="D60:D61"/>
    <mergeCell ref="D54:D56"/>
    <mergeCell ref="D51:D53"/>
  </mergeCells>
  <pageMargins left="0.25" right="0.25" top="0.75" bottom="0.75" header="0.3" footer="0.3"/>
  <pageSetup orientation="portrait" paperSize="9" scale="80" r:id="rId1"/>
  <headerFooter>
    <oddFooter>&amp;RNDA対象資料:パ３-2019-170-SYS000556(S)</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BD48"/>
  <sheetViews>
    <sheetView view="pageBreakPreview" zoomScaleNormal="100" zoomScaleSheetLayoutView="100" workbookViewId="0" topLeftCell="A1">
      <selection pane="topLeft" activeCell="H45" sqref="H45:AY45"/>
    </sheetView>
  </sheetViews>
  <sheetFormatPr defaultColWidth="2.505" defaultRowHeight="13.5"/>
  <cols>
    <col min="1" max="52" width="2.625" style="141" customWidth="1"/>
    <col min="53" max="55" width="2.5" style="141"/>
    <col min="56" max="56" width="2.875" style="141" bestFit="1" customWidth="1"/>
    <col min="57" max="16384" width="2.5" style="141"/>
  </cols>
  <sheetData>
    <row r="1" spans="1:52" s="146" customFormat="1" ht="12.7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row>
    <row r="2" spans="1:52" s="146" customFormat="1" ht="9" customHeight="1">
      <c r="A2" s="147"/>
      <c r="B2" s="658" t="s">
        <v>361</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147"/>
    </row>
    <row r="3" spans="1:52" s="146" customFormat="1" ht="9" customHeight="1">
      <c r="A3" s="147"/>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147"/>
    </row>
    <row r="4" spans="1:52" s="146" customFormat="1" ht="9" customHeight="1">
      <c r="A4" s="147"/>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147"/>
    </row>
    <row r="5" spans="1:52" s="146" customFormat="1" ht="9" customHeight="1">
      <c r="A5" s="147"/>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AY5" s="659"/>
      <c r="AZ5" s="147"/>
    </row>
    <row r="6" spans="1:52" ht="14.25" customHeight="1">
      <c r="A6" s="142"/>
      <c r="B6" s="153" t="s">
        <v>746</v>
      </c>
      <c r="C6" s="150"/>
      <c r="D6" s="150"/>
      <c r="E6" s="150"/>
      <c r="F6" s="150"/>
      <c r="G6" s="150"/>
      <c r="H6" s="150"/>
      <c r="I6" s="150"/>
      <c r="J6" s="150"/>
      <c r="K6" s="150"/>
      <c r="L6" s="150"/>
      <c r="M6" s="150"/>
      <c r="N6" s="150"/>
      <c r="O6" s="149"/>
      <c r="P6" s="149"/>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219" t="str">
        <f>設定変更依頼書!AR8</f>
        <v>Ver.2.9(2022.9.30～）</v>
      </c>
      <c r="AS6" s="148"/>
      <c r="AT6" s="148"/>
      <c r="AU6" s="148"/>
      <c r="AV6" s="148"/>
      <c r="AW6" s="148"/>
      <c r="AX6" s="148"/>
      <c r="AY6" s="148"/>
      <c r="AZ6" s="142"/>
    </row>
    <row r="7" spans="1:52" ht="14.25" customHeight="1">
      <c r="A7" s="142"/>
      <c r="B7" s="153" t="s">
        <v>745</v>
      </c>
      <c r="C7" s="150"/>
      <c r="D7" s="150"/>
      <c r="E7" s="150"/>
      <c r="F7" s="150"/>
      <c r="G7" s="150"/>
      <c r="H7" s="150"/>
      <c r="I7" s="150"/>
      <c r="J7" s="150"/>
      <c r="K7" s="150"/>
      <c r="L7" s="150"/>
      <c r="M7" s="150"/>
      <c r="N7" s="150"/>
      <c r="O7" s="149"/>
      <c r="P7" s="149"/>
      <c r="Q7" s="148"/>
      <c r="R7" s="148"/>
      <c r="S7" s="353" t="s">
        <v>817</v>
      </c>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219"/>
      <c r="AS7" s="148"/>
      <c r="AT7" s="148"/>
      <c r="AU7" s="148"/>
      <c r="AV7" s="148"/>
      <c r="AW7" s="148"/>
      <c r="AX7" s="148"/>
      <c r="AY7" s="148"/>
      <c r="AZ7" s="142"/>
    </row>
    <row r="8" spans="1:54" s="154" customFormat="1" ht="26.25" customHeight="1">
      <c r="A8" s="155"/>
      <c r="B8" s="469" t="s">
        <v>360</v>
      </c>
      <c r="C8" s="469"/>
      <c r="D8" s="469"/>
      <c r="E8" s="469"/>
      <c r="F8" s="469"/>
      <c r="G8" s="469"/>
      <c r="H8" s="662" t="s">
        <v>290</v>
      </c>
      <c r="I8" s="662"/>
      <c r="J8" s="660" t="s">
        <v>359</v>
      </c>
      <c r="K8" s="660"/>
      <c r="L8" s="660"/>
      <c r="M8" s="660"/>
      <c r="N8" s="660"/>
      <c r="O8" s="660"/>
      <c r="P8" s="660"/>
      <c r="Q8" s="660"/>
      <c r="R8" s="660"/>
      <c r="S8" s="660"/>
      <c r="T8" s="660"/>
      <c r="U8" s="660"/>
      <c r="V8" s="660"/>
      <c r="W8" s="662" t="s">
        <v>290</v>
      </c>
      <c r="X8" s="662"/>
      <c r="Y8" s="660" t="s">
        <v>358</v>
      </c>
      <c r="Z8" s="660"/>
      <c r="AA8" s="660"/>
      <c r="AB8" s="660"/>
      <c r="AC8" s="660"/>
      <c r="AD8" s="660"/>
      <c r="AE8" s="660"/>
      <c r="AF8" s="660"/>
      <c r="AG8" s="660"/>
      <c r="AH8" s="660"/>
      <c r="AI8" s="660"/>
      <c r="AJ8" s="660"/>
      <c r="AK8" s="662" t="s">
        <v>290</v>
      </c>
      <c r="AL8" s="662"/>
      <c r="AM8" s="660" t="s">
        <v>357</v>
      </c>
      <c r="AN8" s="660"/>
      <c r="AO8" s="660"/>
      <c r="AP8" s="660"/>
      <c r="AQ8" s="660"/>
      <c r="AR8" s="660"/>
      <c r="AS8" s="660"/>
      <c r="AT8" s="660"/>
      <c r="AU8" s="660"/>
      <c r="AV8" s="660"/>
      <c r="AW8" s="660"/>
      <c r="AX8" s="660"/>
      <c r="AY8" s="661"/>
      <c r="AZ8" s="155"/>
      <c r="BA8" s="155"/>
      <c r="BB8" s="155"/>
    </row>
    <row r="9" spans="1:52" ht="11.25" customHeight="1">
      <c r="A9" s="142"/>
      <c r="B9" s="153"/>
      <c r="C9" s="150"/>
      <c r="D9" s="150"/>
      <c r="E9" s="150"/>
      <c r="F9" s="150"/>
      <c r="G9" s="150"/>
      <c r="H9" s="150"/>
      <c r="I9" s="150"/>
      <c r="J9" s="150"/>
      <c r="K9" s="150"/>
      <c r="L9" s="150"/>
      <c r="M9" s="150"/>
      <c r="N9" s="150"/>
      <c r="O9" s="149"/>
      <c r="P9" s="149"/>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2"/>
    </row>
    <row r="10" spans="1:52" s="146" customFormat="1" ht="6.75" customHeight="1">
      <c r="A10" s="147"/>
      <c r="B10" s="636" t="s">
        <v>356</v>
      </c>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7"/>
      <c r="AY10" s="638"/>
      <c r="AZ10" s="147"/>
    </row>
    <row r="11" spans="1:52" s="146" customFormat="1" ht="6.75" customHeight="1">
      <c r="A11" s="147"/>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640"/>
      <c r="AL11" s="640"/>
      <c r="AM11" s="640"/>
      <c r="AN11" s="640"/>
      <c r="AO11" s="640"/>
      <c r="AP11" s="640"/>
      <c r="AQ11" s="640"/>
      <c r="AR11" s="640"/>
      <c r="AS11" s="640"/>
      <c r="AT11" s="640"/>
      <c r="AU11" s="640"/>
      <c r="AV11" s="640"/>
      <c r="AW11" s="640"/>
      <c r="AX11" s="640"/>
      <c r="AY11" s="641"/>
      <c r="AZ11" s="147"/>
    </row>
    <row r="12" spans="1:52" s="146" customFormat="1" ht="6.75" customHeight="1">
      <c r="A12" s="147"/>
      <c r="B12" s="639"/>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c r="AH12" s="640"/>
      <c r="AI12" s="640"/>
      <c r="AJ12" s="640"/>
      <c r="AK12" s="640"/>
      <c r="AL12" s="640"/>
      <c r="AM12" s="640"/>
      <c r="AN12" s="640"/>
      <c r="AO12" s="640"/>
      <c r="AP12" s="640"/>
      <c r="AQ12" s="640"/>
      <c r="AR12" s="640"/>
      <c r="AS12" s="640"/>
      <c r="AT12" s="640"/>
      <c r="AU12" s="640"/>
      <c r="AV12" s="640"/>
      <c r="AW12" s="640"/>
      <c r="AX12" s="640"/>
      <c r="AY12" s="641"/>
      <c r="AZ12" s="147"/>
    </row>
    <row r="13" spans="1:52" s="146" customFormat="1" ht="6.75" customHeight="1">
      <c r="A13" s="147"/>
      <c r="B13" s="642"/>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4"/>
      <c r="AZ13" s="147"/>
    </row>
    <row r="14" spans="1:56" ht="8.25" customHeight="1">
      <c r="A14" s="142"/>
      <c r="B14" s="623"/>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142"/>
      <c r="BD14" s="366"/>
    </row>
    <row r="15" spans="1:52" s="146" customFormat="1" ht="13.5" customHeight="1">
      <c r="A15" s="147"/>
      <c r="B15" s="663"/>
      <c r="C15" s="664"/>
      <c r="D15" s="664"/>
      <c r="E15" s="665"/>
      <c r="F15" s="646" t="s">
        <v>348</v>
      </c>
      <c r="G15" s="647"/>
      <c r="H15" s="672" t="str">
        <f>'ﾌﾘｶﾞﾅ① '!AQ4</f>
        <v/>
      </c>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655"/>
      <c r="AR15" s="655"/>
      <c r="AS15" s="655"/>
      <c r="AT15" s="655"/>
      <c r="AU15" s="655"/>
      <c r="AV15" s="655"/>
      <c r="AW15" s="655"/>
      <c r="AX15" s="655"/>
      <c r="AY15" s="656"/>
      <c r="AZ15" s="147"/>
    </row>
    <row r="16" spans="1:52" s="146" customFormat="1" ht="28.5" customHeight="1">
      <c r="A16" s="147"/>
      <c r="B16" s="630" t="s">
        <v>355</v>
      </c>
      <c r="C16" s="631"/>
      <c r="D16" s="631"/>
      <c r="E16" s="631"/>
      <c r="F16" s="631"/>
      <c r="G16" s="632"/>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8"/>
      <c r="AQ16" s="628"/>
      <c r="AR16" s="628"/>
      <c r="AS16" s="628"/>
      <c r="AT16" s="628"/>
      <c r="AU16" s="628"/>
      <c r="AV16" s="628"/>
      <c r="AW16" s="628"/>
      <c r="AX16" s="628"/>
      <c r="AY16" s="629"/>
      <c r="AZ16" s="147"/>
    </row>
    <row r="17" spans="1:52" s="146" customFormat="1" ht="13.5" customHeight="1">
      <c r="A17" s="147"/>
      <c r="B17" s="235"/>
      <c r="C17" s="236"/>
      <c r="D17" s="236"/>
      <c r="E17" s="236"/>
      <c r="F17" s="651" t="s">
        <v>348</v>
      </c>
      <c r="G17" s="652"/>
      <c r="H17" s="653" t="str">
        <f>'ﾌﾘｶﾞﾅ① '!AQ8</f>
        <v/>
      </c>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4"/>
      <c r="AZ17" s="147"/>
    </row>
    <row r="18" spans="1:52" s="146" customFormat="1" ht="28.5" customHeight="1">
      <c r="A18" s="147"/>
      <c r="B18" s="666" t="s">
        <v>657</v>
      </c>
      <c r="C18" s="667"/>
      <c r="D18" s="667"/>
      <c r="E18" s="667"/>
      <c r="F18" s="667"/>
      <c r="G18" s="66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8"/>
      <c r="AQ18" s="628"/>
      <c r="AR18" s="628"/>
      <c r="AS18" s="628"/>
      <c r="AT18" s="628"/>
      <c r="AU18" s="628"/>
      <c r="AV18" s="628"/>
      <c r="AW18" s="628"/>
      <c r="AX18" s="628"/>
      <c r="AY18" s="629"/>
      <c r="AZ18" s="147"/>
    </row>
    <row r="19" spans="1:52" s="146" customFormat="1" ht="30" customHeight="1">
      <c r="A19" s="147"/>
      <c r="B19" s="669"/>
      <c r="C19" s="670"/>
      <c r="D19" s="670"/>
      <c r="E19" s="670"/>
      <c r="F19" s="670"/>
      <c r="G19" s="671"/>
      <c r="H19" s="620" t="s">
        <v>1075</v>
      </c>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2"/>
      <c r="AZ19" s="147"/>
    </row>
    <row r="20" spans="1:52" ht="13.5" customHeight="1">
      <c r="A20" s="142"/>
      <c r="B20" s="235"/>
      <c r="C20" s="236"/>
      <c r="D20" s="236"/>
      <c r="E20" s="236"/>
      <c r="F20" s="651" t="s">
        <v>348</v>
      </c>
      <c r="G20" s="652"/>
      <c r="H20" s="653" t="str">
        <f>'ﾌﾘｶﾞﾅ① '!AQ12</f>
        <v/>
      </c>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c r="AX20" s="653"/>
      <c r="AY20" s="654"/>
      <c r="AZ20" s="142"/>
    </row>
    <row r="21" spans="1:52" ht="28.5" customHeight="1">
      <c r="A21" s="142"/>
      <c r="B21" s="666" t="s">
        <v>658</v>
      </c>
      <c r="C21" s="667"/>
      <c r="D21" s="667"/>
      <c r="E21" s="667"/>
      <c r="F21" s="667"/>
      <c r="G21" s="66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9"/>
      <c r="AZ21" s="142"/>
    </row>
    <row r="22" spans="1:52" ht="30" customHeight="1">
      <c r="A22" s="142"/>
      <c r="B22" s="669"/>
      <c r="C22" s="670"/>
      <c r="D22" s="670"/>
      <c r="E22" s="670"/>
      <c r="F22" s="670"/>
      <c r="G22" s="671"/>
      <c r="H22" s="620" t="s">
        <v>1076</v>
      </c>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2"/>
      <c r="AZ22" s="142"/>
    </row>
    <row r="23" spans="1:52" ht="13.5" customHeight="1">
      <c r="A23" s="14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42"/>
    </row>
    <row r="24" spans="1:52" s="146" customFormat="1" ht="6.75" customHeight="1">
      <c r="A24" s="147"/>
      <c r="B24" s="636" t="s">
        <v>354</v>
      </c>
      <c r="C24" s="637"/>
      <c r="D24" s="637"/>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7"/>
      <c r="AL24" s="637"/>
      <c r="AM24" s="637"/>
      <c r="AN24" s="637"/>
      <c r="AO24" s="637"/>
      <c r="AP24" s="637"/>
      <c r="AQ24" s="637"/>
      <c r="AR24" s="637"/>
      <c r="AS24" s="637"/>
      <c r="AT24" s="637"/>
      <c r="AU24" s="637"/>
      <c r="AV24" s="637"/>
      <c r="AW24" s="637"/>
      <c r="AX24" s="637"/>
      <c r="AY24" s="638"/>
      <c r="AZ24" s="147"/>
    </row>
    <row r="25" spans="1:52" s="146" customFormat="1" ht="6.75" customHeight="1">
      <c r="A25" s="147"/>
      <c r="B25" s="639"/>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1"/>
      <c r="AZ25" s="147"/>
    </row>
    <row r="26" spans="1:52" s="146" customFormat="1" ht="6.75" customHeight="1">
      <c r="A26" s="147"/>
      <c r="B26" s="639"/>
      <c r="C26" s="640"/>
      <c r="D26" s="640"/>
      <c r="E26" s="640"/>
      <c r="F26" s="640"/>
      <c r="G26" s="640"/>
      <c r="H26" s="640"/>
      <c r="I26" s="640"/>
      <c r="J26" s="640"/>
      <c r="K26" s="640"/>
      <c r="L26" s="640"/>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0"/>
      <c r="AM26" s="640"/>
      <c r="AN26" s="640"/>
      <c r="AO26" s="640"/>
      <c r="AP26" s="640"/>
      <c r="AQ26" s="640"/>
      <c r="AR26" s="640"/>
      <c r="AS26" s="640"/>
      <c r="AT26" s="640"/>
      <c r="AU26" s="640"/>
      <c r="AV26" s="640"/>
      <c r="AW26" s="640"/>
      <c r="AX26" s="640"/>
      <c r="AY26" s="641"/>
      <c r="AZ26" s="147"/>
    </row>
    <row r="27" spans="1:52" s="146" customFormat="1" ht="6.75" customHeight="1">
      <c r="A27" s="147"/>
      <c r="B27" s="642"/>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4"/>
      <c r="AZ27" s="147"/>
    </row>
    <row r="28" spans="1:52" ht="8.25" customHeight="1">
      <c r="A28" s="142"/>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142"/>
    </row>
    <row r="29" spans="1:52" s="146" customFormat="1" ht="13.5" customHeight="1">
      <c r="A29" s="147"/>
      <c r="B29" s="235"/>
      <c r="C29" s="236"/>
      <c r="D29" s="236"/>
      <c r="E29" s="236"/>
      <c r="F29" s="651" t="s">
        <v>348</v>
      </c>
      <c r="G29" s="652"/>
      <c r="H29" s="653" t="str">
        <f>'ﾌﾘｶﾞﾅ① '!AQ16</f>
        <v/>
      </c>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53"/>
      <c r="AY29" s="654"/>
      <c r="AZ29" s="147"/>
    </row>
    <row r="30" spans="1:52" s="146" customFormat="1" ht="28.5" customHeight="1">
      <c r="A30" s="147"/>
      <c r="B30" s="666" t="s">
        <v>655</v>
      </c>
      <c r="C30" s="667"/>
      <c r="D30" s="667"/>
      <c r="E30" s="667"/>
      <c r="F30" s="667"/>
      <c r="G30" s="66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9"/>
      <c r="AZ30" s="147"/>
    </row>
    <row r="31" spans="1:52" s="146" customFormat="1" ht="30" customHeight="1">
      <c r="A31" s="147"/>
      <c r="B31" s="669"/>
      <c r="C31" s="670"/>
      <c r="D31" s="670"/>
      <c r="E31" s="670"/>
      <c r="F31" s="670"/>
      <c r="G31" s="671"/>
      <c r="H31" s="620" t="s">
        <v>1076</v>
      </c>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2"/>
      <c r="AZ31" s="147"/>
    </row>
    <row r="32" spans="1:52" ht="13.5" customHeight="1">
      <c r="A32" s="142"/>
      <c r="B32" s="235"/>
      <c r="C32" s="236"/>
      <c r="D32" s="236"/>
      <c r="E32" s="236"/>
      <c r="F32" s="651" t="s">
        <v>348</v>
      </c>
      <c r="G32" s="652"/>
      <c r="H32" s="653" t="str">
        <f>'ﾌﾘｶﾞﾅ① '!AQ20</f>
        <v/>
      </c>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3"/>
      <c r="AO32" s="653"/>
      <c r="AP32" s="653"/>
      <c r="AQ32" s="653"/>
      <c r="AR32" s="653"/>
      <c r="AS32" s="653"/>
      <c r="AT32" s="653"/>
      <c r="AU32" s="653"/>
      <c r="AV32" s="653"/>
      <c r="AW32" s="653"/>
      <c r="AX32" s="653"/>
      <c r="AY32" s="654"/>
      <c r="AZ32" s="142"/>
    </row>
    <row r="33" spans="1:52" ht="28.5" customHeight="1">
      <c r="A33" s="142"/>
      <c r="B33" s="666" t="s">
        <v>656</v>
      </c>
      <c r="C33" s="667"/>
      <c r="D33" s="667"/>
      <c r="E33" s="667"/>
      <c r="F33" s="667"/>
      <c r="G33" s="66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9"/>
      <c r="AZ33" s="142"/>
    </row>
    <row r="34" spans="1:52" ht="30" customHeight="1">
      <c r="A34" s="142"/>
      <c r="B34" s="669"/>
      <c r="C34" s="670"/>
      <c r="D34" s="670"/>
      <c r="E34" s="670"/>
      <c r="F34" s="670"/>
      <c r="G34" s="671"/>
      <c r="H34" s="620" t="s">
        <v>1076</v>
      </c>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2"/>
      <c r="AZ34" s="142"/>
    </row>
    <row r="35" spans="1:52" ht="13.5">
      <c r="A35" s="142"/>
      <c r="B35" s="466" t="s">
        <v>353</v>
      </c>
      <c r="C35" s="467"/>
      <c r="D35" s="467"/>
      <c r="E35" s="467"/>
      <c r="F35" s="467"/>
      <c r="G35" s="468"/>
      <c r="H35" s="624" t="s">
        <v>290</v>
      </c>
      <c r="I35" s="625"/>
      <c r="J35" s="151"/>
      <c r="K35" s="626" t="s">
        <v>352</v>
      </c>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626"/>
      <c r="AV35" s="626"/>
      <c r="AW35" s="626"/>
      <c r="AX35" s="626"/>
      <c r="AY35" s="627"/>
      <c r="AZ35" s="142"/>
    </row>
    <row r="36" spans="1:52" ht="13.5" customHeight="1">
      <c r="A36" s="142"/>
      <c r="B36" s="657" t="s">
        <v>351</v>
      </c>
      <c r="C36" s="657"/>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57"/>
      <c r="AY36" s="657"/>
      <c r="AZ36" s="142"/>
    </row>
    <row r="37" spans="1:52" ht="13.5" customHeight="1">
      <c r="A37" s="142"/>
      <c r="B37" s="645" t="s">
        <v>350</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5"/>
      <c r="AZ37" s="142"/>
    </row>
    <row r="38" spans="1:52" ht="14.25" customHeight="1">
      <c r="A38" s="142"/>
      <c r="B38" s="150"/>
      <c r="C38" s="150"/>
      <c r="D38" s="150"/>
      <c r="E38" s="150"/>
      <c r="F38" s="150"/>
      <c r="G38" s="150"/>
      <c r="H38" s="150"/>
      <c r="I38" s="150"/>
      <c r="J38" s="150"/>
      <c r="K38" s="150"/>
      <c r="L38" s="150"/>
      <c r="M38" s="150"/>
      <c r="N38" s="150"/>
      <c r="O38" s="149"/>
      <c r="P38" s="149"/>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2"/>
    </row>
    <row r="39" spans="1:52" s="146" customFormat="1" ht="6.75" customHeight="1">
      <c r="A39" s="147"/>
      <c r="B39" s="636" t="s">
        <v>349</v>
      </c>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8"/>
      <c r="AZ39" s="147"/>
    </row>
    <row r="40" spans="1:52" s="146" customFormat="1" ht="6.75" customHeight="1">
      <c r="A40" s="147"/>
      <c r="B40" s="639"/>
      <c r="C40" s="640"/>
      <c r="D40" s="640"/>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640"/>
      <c r="AM40" s="640"/>
      <c r="AN40" s="640"/>
      <c r="AO40" s="640"/>
      <c r="AP40" s="640"/>
      <c r="AQ40" s="640"/>
      <c r="AR40" s="640"/>
      <c r="AS40" s="640"/>
      <c r="AT40" s="640"/>
      <c r="AU40" s="640"/>
      <c r="AV40" s="640"/>
      <c r="AW40" s="640"/>
      <c r="AX40" s="640"/>
      <c r="AY40" s="641"/>
      <c r="AZ40" s="147"/>
    </row>
    <row r="41" spans="1:52" s="146" customFormat="1" ht="6.75" customHeight="1">
      <c r="A41" s="147"/>
      <c r="B41" s="639"/>
      <c r="C41" s="640"/>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0"/>
      <c r="AY41" s="641"/>
      <c r="AZ41" s="147"/>
    </row>
    <row r="42" spans="1:52" s="146" customFormat="1" ht="6.75" customHeight="1">
      <c r="A42" s="147"/>
      <c r="B42" s="642"/>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3"/>
      <c r="AS42" s="643"/>
      <c r="AT42" s="643"/>
      <c r="AU42" s="643"/>
      <c r="AV42" s="643"/>
      <c r="AW42" s="643"/>
      <c r="AX42" s="643"/>
      <c r="AY42" s="644"/>
      <c r="AZ42" s="147"/>
    </row>
    <row r="43" spans="1:52" ht="8.25" customHeight="1">
      <c r="A43" s="142"/>
      <c r="B43" s="623"/>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142"/>
    </row>
    <row r="44" spans="1:52" s="146" customFormat="1" ht="13.5" customHeight="1">
      <c r="A44" s="147"/>
      <c r="B44" s="648"/>
      <c r="C44" s="649"/>
      <c r="D44" s="649"/>
      <c r="E44" s="650"/>
      <c r="F44" s="646" t="s">
        <v>348</v>
      </c>
      <c r="G44" s="647"/>
      <c r="H44" s="655" t="str">
        <f>'ﾌﾘｶﾞﾅ① '!AQ24</f>
        <v/>
      </c>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c r="AW44" s="655"/>
      <c r="AX44" s="655"/>
      <c r="AY44" s="656"/>
      <c r="AZ44" s="147"/>
    </row>
    <row r="45" spans="1:52" s="146" customFormat="1" ht="28.5" customHeight="1">
      <c r="A45" s="147"/>
      <c r="B45" s="630" t="s">
        <v>347</v>
      </c>
      <c r="C45" s="631"/>
      <c r="D45" s="631"/>
      <c r="E45" s="631"/>
      <c r="F45" s="631"/>
      <c r="G45" s="632"/>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9"/>
      <c r="AZ45" s="147"/>
    </row>
    <row r="46" spans="1:52" s="146" customFormat="1" ht="30" customHeight="1">
      <c r="A46" s="147"/>
      <c r="B46" s="633"/>
      <c r="C46" s="634"/>
      <c r="D46" s="634"/>
      <c r="E46" s="634"/>
      <c r="F46" s="634"/>
      <c r="G46" s="635"/>
      <c r="H46" s="620" t="s">
        <v>1076</v>
      </c>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c r="AQ46" s="621"/>
      <c r="AR46" s="621"/>
      <c r="AS46" s="621"/>
      <c r="AT46" s="621"/>
      <c r="AU46" s="621"/>
      <c r="AV46" s="621"/>
      <c r="AW46" s="621"/>
      <c r="AX46" s="621"/>
      <c r="AY46" s="622"/>
      <c r="AZ46" s="147"/>
    </row>
    <row r="47" spans="1:52" ht="17.25">
      <c r="A47" s="142"/>
      <c r="B47" s="142"/>
      <c r="C47" s="142"/>
      <c r="D47" s="142"/>
      <c r="E47" s="142"/>
      <c r="F47" s="142"/>
      <c r="G47" s="142"/>
      <c r="H47" s="144"/>
      <c r="I47" s="144"/>
      <c r="J47" s="144"/>
      <c r="K47" s="144"/>
      <c r="L47" s="144"/>
      <c r="M47" s="145"/>
      <c r="N47" s="144"/>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90"/>
      <c r="AL47" s="143"/>
      <c r="AM47" s="143"/>
      <c r="AN47" s="143"/>
      <c r="AO47" s="143"/>
      <c r="AP47" s="143"/>
      <c r="AQ47" s="143"/>
      <c r="AR47" s="143"/>
      <c r="AS47" s="143"/>
      <c r="AT47" s="143"/>
      <c r="AU47" s="143"/>
      <c r="AV47" s="143"/>
      <c r="AW47" s="143"/>
      <c r="AX47" s="143"/>
      <c r="AY47" s="143"/>
      <c r="AZ47" s="142"/>
    </row>
    <row r="48" spans="1:52" ht="13.5">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row>
  </sheetData>
  <sheetProtection algorithmName="SHA-512" hashValue="SDZYVOPtRzv+/xkMUMe8geMRGtsiIFfSITH+p+sJT5vsqmGW3/Z8tcyr4jY40OoHL9fLTOGUv/fxd9wGIZct4A==" saltValue="fmR6U1/1AEH2ELvqsyi54w==" spinCount="100000" sheet="1" formatCells="0" selectLockedCells="1"/>
  <mergeCells count="50">
    <mergeCell ref="H15:AY15"/>
    <mergeCell ref="B21:G22"/>
    <mergeCell ref="B18:G19"/>
    <mergeCell ref="H21:AY21"/>
    <mergeCell ref="H18:AY18"/>
    <mergeCell ref="H19:AY19"/>
    <mergeCell ref="H20:AY20"/>
    <mergeCell ref="F20:G20"/>
    <mergeCell ref="H22:AY22"/>
    <mergeCell ref="F15:G15"/>
    <mergeCell ref="H31:AY31"/>
    <mergeCell ref="H34:AY34"/>
    <mergeCell ref="B33:G34"/>
    <mergeCell ref="H33:AY33"/>
    <mergeCell ref="B30:G31"/>
    <mergeCell ref="H30:AY30"/>
    <mergeCell ref="F32:G32"/>
    <mergeCell ref="H32:AY32"/>
    <mergeCell ref="B24:AY27"/>
    <mergeCell ref="B2:AY5"/>
    <mergeCell ref="B10:AY13"/>
    <mergeCell ref="F17:G17"/>
    <mergeCell ref="H17:AY17"/>
    <mergeCell ref="B8:G8"/>
    <mergeCell ref="AM8:AY8"/>
    <mergeCell ref="AK8:AL8"/>
    <mergeCell ref="Y8:AJ8"/>
    <mergeCell ref="W8:X8"/>
    <mergeCell ref="J8:V8"/>
    <mergeCell ref="B16:G16"/>
    <mergeCell ref="H16:AY16"/>
    <mergeCell ref="H8:I8"/>
    <mergeCell ref="B14:AY14"/>
    <mergeCell ref="B15:E15"/>
    <mergeCell ref="H46:AY46"/>
    <mergeCell ref="B28:AY28"/>
    <mergeCell ref="B35:G35"/>
    <mergeCell ref="H35:I35"/>
    <mergeCell ref="K35:AY35"/>
    <mergeCell ref="H45:AY45"/>
    <mergeCell ref="B45:G46"/>
    <mergeCell ref="B39:AY42"/>
    <mergeCell ref="B37:AY37"/>
    <mergeCell ref="F44:G44"/>
    <mergeCell ref="B44:E44"/>
    <mergeCell ref="B43:AY43"/>
    <mergeCell ref="F29:G29"/>
    <mergeCell ref="H29:AY29"/>
    <mergeCell ref="H44:AY44"/>
    <mergeCell ref="B36:AY36"/>
  </mergeCells>
  <conditionalFormatting sqref="H16:AY16">
    <cfRule type="expression" priority="6" dxfId="15">
      <formula>'ﾌﾘｶﾞﾅ① '!$D$37&gt;0</formula>
    </cfRule>
  </conditionalFormatting>
  <conditionalFormatting sqref="H18:AY18">
    <cfRule type="expression" priority="5" dxfId="15">
      <formula>'ﾌﾘｶﾞﾅ① '!$H$37&gt;0</formula>
    </cfRule>
  </conditionalFormatting>
  <conditionalFormatting sqref="H21:AY21">
    <cfRule type="expression" priority="4" dxfId="15">
      <formula>'ﾌﾘｶﾞﾅ① '!$L$37&gt;0</formula>
    </cfRule>
  </conditionalFormatting>
  <conditionalFormatting sqref="H30:AY30">
    <cfRule type="expression" priority="3" dxfId="15">
      <formula>'ﾌﾘｶﾞﾅ① '!$P$37&gt;0</formula>
    </cfRule>
  </conditionalFormatting>
  <conditionalFormatting sqref="H33:AY33">
    <cfRule type="expression" priority="2" dxfId="15">
      <formula>'ﾌﾘｶﾞﾅ① '!$T$37&gt;0</formula>
    </cfRule>
  </conditionalFormatting>
  <conditionalFormatting sqref="H45:AY45">
    <cfRule type="expression" priority="1" dxfId="15">
      <formula>'ﾌﾘｶﾞﾅ① '!$X$37&gt;0</formula>
    </cfRule>
  </conditionalFormatting>
  <dataValidations count="9">
    <dataValidation allowBlank="1" showInputMessage="1" showErrorMessage="1" imeMode="fullKatakana" sqref="H15:AY15 H44:AY44"/>
    <dataValidation type="list" allowBlank="1" showInputMessage="1" showErrorMessage="1" sqref="H8:I8 AK8:AL8 W8:X8 H35:I35">
      <formula1>"□,■"</formula1>
    </dataValidation>
    <dataValidation type="custom" allowBlank="1" showErrorMessage="1" errorTitle="入力エラー" error="32文字以内の半角英数字で入力ください。_x000a_&quot;-&quot;，&quot;_&quot;，&quot;.&quot;，&quot;@&quot;，&quot;#&quot;, &quot;$&quot;は使用できます。" imeMode="halfAlpha" sqref="H45:AY45">
      <formula1>AND(H45&lt;DBCS(H45),LEN(H45)&lt;33)</formula1>
    </dataValidation>
    <dataValidation type="custom" allowBlank="1" showInputMessage="1" showErrorMessage="1" error="8文字以上の半角英数字で入力ください。_x000a_&quot;-&quot;，&quot;_&quot;，&quot;.&quot;，&quot;@&quot;，&quot;#&quot;, &quot;$&quot;は使用できます。" imeMode="disabled" sqref="H33:AY33">
      <formula1>AND(H33&lt;DBCS(H33),LEN(H33)&gt;7)</formula1>
    </dataValidation>
    <dataValidation type="custom" allowBlank="1" showInputMessage="1" showErrorMessage="1" error="32文字以内の半角英数字で入力ください。_x000a_&quot;-&quot;，&quot;_&quot;，&quot;.&quot;，&quot;@&quot;，&quot;#&quot;, &quot;$&quot;は使用できます。" imeMode="disabled" sqref="H30:AY30">
      <formula1>AND(H30&lt;DBCS(H30),LEN(H30)&lt;33)</formula1>
    </dataValidation>
    <dataValidation allowBlank="1" showErrorMessage="1" errorTitle="入力エラー" error="カタカナで入力してください" imeMode="fullKatakana" sqref="H17:AY17 H20:AY20 H29:AY29 H32:AY32"/>
    <dataValidation type="custom" allowBlank="1" showErrorMessage="1" errorTitle="入力エラー" error="32文字以内の半角英数字で入力ください。_x000a_&quot;-&quot;，&quot;_&quot;，&quot;.&quot;，&quot;@&quot;，&quot;#&quot;, &quot;$&quot;は使用できます。" imeMode="halfAlpha" sqref="H16:AY16">
      <formula1>AND(H16&lt;DBCS(H16),LEN(H16)&lt;33)</formula1>
    </dataValidation>
    <dataValidation type="custom" allowBlank="1" showInputMessage="1" showErrorMessage="1" error="32文字以内の半角英数字で入力ください。_x000a_&quot;-&quot;，&quot;_&quot;，&quot;.&quot;，&quot;@&quot;，&quot;#&quot;, &quot;$&quot;は使用できます。" imeMode="disabled" sqref="H18:AY18">
      <formula1>AND(H18&lt;DBCS(H18),LEN(H18)&lt;33)</formula1>
    </dataValidation>
    <dataValidation type="custom" allowBlank="1" showInputMessage="1" showErrorMessage="1" error="8文字以上の半角英数字で入力ください。_x000a_&quot;-&quot;，&quot;_&quot;，&quot;.&quot;，&quot;@&quot;，&quot;#&quot;, &quot;$&quot;は使用できます。" imeMode="disabled" sqref="H21:AY21">
      <formula1>AND(H21&lt;DBCS(H21),LEN(H21)&gt;7)</formula1>
    </dataValidation>
  </dataValidations>
  <pageMargins left="0.25" right="0.25" top="0.75" bottom="0.75" header="0.3" footer="0.3"/>
  <pageSetup orientation="portrait" paperSize="9" scale="73" r:id="rId1"/>
  <headerFooter>
    <oddFooter>&amp;RNDA対象資料:パ３-2019-170-SYS000556(S)</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2:BK71"/>
  <sheetViews>
    <sheetView zoomScale="85" zoomScaleNormal="85" workbookViewId="0" topLeftCell="A1">
      <selection pane="topLeft" activeCell="AL27" sqref="AL27"/>
    </sheetView>
  </sheetViews>
  <sheetFormatPr defaultColWidth="12.625" defaultRowHeight="15" customHeight="1"/>
  <cols>
    <col min="1" max="24" width="8.625" style="354" customWidth="1"/>
    <col min="25" max="36" width="8.625" style="367" customWidth="1"/>
    <col min="37" max="40" width="8.625" style="354" customWidth="1"/>
    <col min="41" max="41" width="7" style="354" customWidth="1"/>
    <col min="42" max="42" width="16.125" style="354" bestFit="1" customWidth="1"/>
    <col min="43" max="63" width="8.625" style="354" customWidth="1"/>
    <col min="64" max="16384" width="12.625" style="354"/>
  </cols>
  <sheetData>
    <row r="1" ht="13.5" customHeight="1" thickBot="1"/>
    <row r="2" spans="1:63" ht="13.5" customHeight="1" thickBot="1">
      <c r="A2" s="355"/>
      <c r="B2" s="355"/>
      <c r="C2" s="355"/>
      <c r="D2" s="355"/>
      <c r="E2" s="355"/>
      <c r="F2" s="355"/>
      <c r="G2" s="355"/>
      <c r="H2" s="355"/>
      <c r="I2" s="355"/>
      <c r="J2" s="355"/>
      <c r="K2" s="355"/>
      <c r="L2" s="355"/>
      <c r="M2" s="355"/>
      <c r="N2" s="355"/>
      <c r="O2" s="355"/>
      <c r="P2" s="355"/>
      <c r="Q2" s="355"/>
      <c r="R2" s="355"/>
      <c r="S2" s="355"/>
      <c r="T2" s="355"/>
      <c r="U2" s="355"/>
      <c r="V2" s="355"/>
      <c r="W2" s="355"/>
      <c r="X2" s="355"/>
      <c r="Y2" s="368"/>
      <c r="Z2" s="368"/>
      <c r="AA2" s="368"/>
      <c r="AB2" s="368"/>
      <c r="AC2" s="368"/>
      <c r="AD2" s="368"/>
      <c r="AE2" s="368"/>
      <c r="AF2" s="368"/>
      <c r="AG2" s="368"/>
      <c r="AH2" s="368"/>
      <c r="AI2" s="368"/>
      <c r="AJ2" s="368"/>
      <c r="AK2" s="355"/>
      <c r="AL2" s="355"/>
      <c r="AM2" s="355"/>
      <c r="AN2" s="355"/>
      <c r="AO2" s="355"/>
      <c r="AP2" s="356" t="s">
        <v>948</v>
      </c>
      <c r="AQ2" s="676" t="str">
        <f>IF(別紙①!H16="","",別紙①!H16)</f>
        <v/>
      </c>
      <c r="AR2" s="677"/>
      <c r="AS2" s="677"/>
      <c r="AT2" s="677"/>
      <c r="AU2" s="677"/>
      <c r="AV2" s="677"/>
      <c r="AW2" s="677"/>
      <c r="AX2" s="677"/>
      <c r="AY2" s="677"/>
      <c r="AZ2" s="678"/>
      <c r="BA2" s="356"/>
      <c r="BB2" s="356"/>
      <c r="BC2" s="356"/>
      <c r="BD2" s="356"/>
      <c r="BE2" s="356"/>
      <c r="BF2" s="356"/>
      <c r="BG2" s="356"/>
      <c r="BH2" s="356"/>
      <c r="BI2" s="356"/>
      <c r="BJ2" s="356"/>
      <c r="BK2" s="356"/>
    </row>
    <row r="3" ht="13.5" customHeight="1" thickBot="1"/>
    <row r="4" spans="1:52" ht="13.5" customHeight="1" thickBot="1">
      <c r="A4" s="369" t="s">
        <v>949</v>
      </c>
      <c r="B4" s="369" t="s">
        <v>950</v>
      </c>
      <c r="C4" s="369" t="s">
        <v>1077</v>
      </c>
      <c r="D4" s="369" t="s">
        <v>1078</v>
      </c>
      <c r="E4" s="369" t="s">
        <v>951</v>
      </c>
      <c r="F4" s="369" t="s">
        <v>952</v>
      </c>
      <c r="G4" s="369" t="s">
        <v>1079</v>
      </c>
      <c r="H4" s="369" t="s">
        <v>1080</v>
      </c>
      <c r="I4" s="369" t="s">
        <v>953</v>
      </c>
      <c r="J4" s="369" t="s">
        <v>954</v>
      </c>
      <c r="K4" s="369" t="s">
        <v>1081</v>
      </c>
      <c r="L4" s="369" t="s">
        <v>1082</v>
      </c>
      <c r="M4" s="369" t="s">
        <v>955</v>
      </c>
      <c r="N4" s="369" t="s">
        <v>956</v>
      </c>
      <c r="O4" s="369" t="s">
        <v>1083</v>
      </c>
      <c r="P4" s="369" t="s">
        <v>1084</v>
      </c>
      <c r="Q4" s="369" t="s">
        <v>957</v>
      </c>
      <c r="R4" s="369" t="s">
        <v>958</v>
      </c>
      <c r="S4" s="369" t="s">
        <v>1085</v>
      </c>
      <c r="T4" s="369" t="s">
        <v>1086</v>
      </c>
      <c r="U4" s="369" t="s">
        <v>959</v>
      </c>
      <c r="V4" s="369" t="s">
        <v>960</v>
      </c>
      <c r="W4" s="369" t="s">
        <v>1087</v>
      </c>
      <c r="X4" s="369" t="s">
        <v>1088</v>
      </c>
      <c r="Y4" s="370" t="s">
        <v>961</v>
      </c>
      <c r="Z4" s="370" t="s">
        <v>962</v>
      </c>
      <c r="AA4" s="370" t="s">
        <v>1089</v>
      </c>
      <c r="AB4" s="370" t="s">
        <v>1090</v>
      </c>
      <c r="AC4" s="370" t="s">
        <v>963</v>
      </c>
      <c r="AD4" s="370" t="s">
        <v>964</v>
      </c>
      <c r="AE4" s="370" t="s">
        <v>1091</v>
      </c>
      <c r="AF4" s="370" t="s">
        <v>1092</v>
      </c>
      <c r="AG4" s="370" t="s">
        <v>965</v>
      </c>
      <c r="AH4" s="370" t="s">
        <v>966</v>
      </c>
      <c r="AI4" s="370" t="s">
        <v>1093</v>
      </c>
      <c r="AJ4" s="370" t="s">
        <v>1094</v>
      </c>
      <c r="AK4" s="356"/>
      <c r="AL4" s="356"/>
      <c r="AM4" s="356"/>
      <c r="AN4" s="356"/>
      <c r="AO4" s="356"/>
      <c r="AP4" s="356" t="s">
        <v>967</v>
      </c>
      <c r="AQ4" s="679" t="str">
        <f>+B5&amp;B6&amp;B7&amp;B8&amp;B9&amp;B10&amp;B11&amp;B12&amp;B13&amp;B14&amp;B15&amp;B16&amp;B17&amp;B18&amp;B19&amp;B20&amp;B21&amp;B22&amp;B23&amp;B24&amp;B25&amp;B26&amp;B27&amp;B28&amp;B29&amp;B30&amp;B31&amp;B32&amp;B33&amp;B34&amp;B35&amp;B36</f>
        <v/>
      </c>
      <c r="AR4" s="677"/>
      <c r="AS4" s="677"/>
      <c r="AT4" s="677"/>
      <c r="AU4" s="677"/>
      <c r="AV4" s="677"/>
      <c r="AW4" s="677"/>
      <c r="AX4" s="677"/>
      <c r="AY4" s="677"/>
      <c r="AZ4" s="678"/>
    </row>
    <row r="5" spans="1:42" ht="13.5" customHeight="1" thickBot="1">
      <c r="A5" s="357" t="str">
        <f>+LEFT($AQ$2,1)</f>
        <v/>
      </c>
      <c r="B5" s="357" t="str">
        <f>IFERROR((VLOOKUP(A5,$AL$5:$AM$71,2,FALSE)),"")</f>
        <v/>
      </c>
      <c r="C5" s="357" t="str">
        <f>IFERROR(CODE(A5),"")</f>
        <v/>
      </c>
      <c r="D5" s="357">
        <f>IF(C5="",0,IF(OR(AND(C5&lt;=122,C5&gt;=97),AND(C5&lt;=90,C5&gt;=65),AND(C5&lt;=57,C5&gt;=48),C5=45,C5=46,C5=64,C5=95,C5=36,C5=35),0,1))</f>
        <v>0</v>
      </c>
      <c r="E5" s="371" t="str">
        <f>+LEFT($AQ$6,1)</f>
        <v/>
      </c>
      <c r="F5" s="371" t="str">
        <f>IFERROR((VLOOKUP(E5,$AL$5:$AM$71,2,FALSE)),"")</f>
        <v/>
      </c>
      <c r="G5" s="371" t="str">
        <f t="shared" si="0" ref="G5:G36">IFERROR(CODE(E5),"")</f>
        <v/>
      </c>
      <c r="H5" s="371">
        <f>IF(G5="",0,IF(OR(AND(G5&lt;=122,G5&gt;=97),AND(G5&lt;=90,G5&gt;=65),AND(G5&lt;=57,G5&gt;=48),G5=45,G5=46,G5=64,G5=95,G5=36,G5=35),0,1))</f>
        <v>0</v>
      </c>
      <c r="I5" s="357" t="str">
        <f>+LEFT($AQ$10,1)</f>
        <v/>
      </c>
      <c r="J5" s="357" t="str">
        <f>IFERROR((VLOOKUP(I5,$AL$5:$AM$71,2,FALSE)),"")</f>
        <v/>
      </c>
      <c r="K5" s="357" t="str">
        <f t="shared" si="1" ref="K5:K36">IFERROR(CODE(I5),"")</f>
        <v/>
      </c>
      <c r="L5" s="357">
        <f>IF(K5="",0,IF(OR(AND(K5&lt;=122,K5&gt;=97),AND(K5&lt;=90,K5&gt;=65),AND(K5&lt;=57,K5&gt;=48),K5=45,K5=46,K5=64,K5=95,K5=36,K5=35),0,1))</f>
        <v>0</v>
      </c>
      <c r="M5" s="371" t="str">
        <f>+LEFT($AQ$14,1)</f>
        <v/>
      </c>
      <c r="N5" s="371" t="str">
        <f>IFERROR((VLOOKUP(M5,$AL$5:$AM$71,2,FALSE)),"")</f>
        <v/>
      </c>
      <c r="O5" s="371" t="str">
        <f t="shared" si="2" ref="O5:O36">IFERROR(CODE(M5),"")</f>
        <v/>
      </c>
      <c r="P5" s="371">
        <f>IF(O5="",0,IF(OR(AND(O5&lt;=122,O5&gt;=97),AND(O5&lt;=90,O5&gt;=65),AND(O5&lt;=57,O5&gt;=48),O5=45,O5=46,O5=64,O5=95,O5=36,O5=35),0,1))</f>
        <v>0</v>
      </c>
      <c r="Q5" s="357" t="str">
        <f>+LEFT($AQ$18,1)</f>
        <v/>
      </c>
      <c r="R5" s="357" t="str">
        <f>IFERROR((VLOOKUP(Q5,$AL$5:$AM$71,2,FALSE)),"")</f>
        <v/>
      </c>
      <c r="S5" s="357" t="str">
        <f t="shared" si="3" ref="S5:S36">IFERROR(CODE(Q5),"")</f>
        <v/>
      </c>
      <c r="T5" s="357">
        <f>IF(S5="",0,IF(OR(AND(S5&lt;=122,S5&gt;=97),AND(S5&lt;=90,S5&gt;=65),AND(S5&lt;=57,S5&gt;=48),S5=45,S5=46,S5=64,S5=95,S5=36,S5=35),0,1))</f>
        <v>0</v>
      </c>
      <c r="U5" s="371" t="str">
        <f>+LEFT($AQ$22,1)</f>
        <v/>
      </c>
      <c r="V5" s="371" t="str">
        <f t="shared" si="4" ref="V5:V36">IFERROR((VLOOKUP(U5,$AL$5:$AM$71,2,FALSE)),"")</f>
        <v/>
      </c>
      <c r="W5" s="371" t="str">
        <f t="shared" si="5" ref="W5:W36">IFERROR(CODE(U5),"")</f>
        <v/>
      </c>
      <c r="X5" s="371">
        <f>IF(W5="",0,IF(OR(AND(W5&lt;=122,W5&gt;=97),AND(W5&lt;=90,W5&gt;=65),AND(W5&lt;=57,W5&gt;=48),W5=45,W5=46,W5=64,W5=95,W5=36,W5=35),0,1))</f>
        <v>0</v>
      </c>
      <c r="Y5" s="372" t="str">
        <f>+LEFT($AQ$26,1)</f>
        <v/>
      </c>
      <c r="Z5" s="373" t="str">
        <f t="shared" si="6" ref="Z5:Z36">IFERROR((VLOOKUP(Y5,$AL$5:$AM$71,2,FALSE)),"")</f>
        <v/>
      </c>
      <c r="AA5" s="357" t="str">
        <f t="shared" si="7" ref="AA5:AA36">IFERROR(CODE(Y5),"")</f>
        <v/>
      </c>
      <c r="AB5" s="357">
        <f>IF(AA5="",0,IF(OR(AND(AA5&lt;=122,AA5&gt;=97),AND(AA5&lt;=90,AA5&gt;=65),AND(AA5&lt;=57,AA5&gt;=48),AA5=45,AA5=46,AA5=64,AA5=95,AA5=36,AA5=35),0,1))</f>
        <v>0</v>
      </c>
      <c r="AC5" s="374" t="str">
        <f>+LEFT($AQ$30,1)</f>
        <v/>
      </c>
      <c r="AD5" s="374" t="str">
        <f>IFERROR((VLOOKUP(AC5,$AL$5:$AM$71,2,FALSE)),"")</f>
        <v/>
      </c>
      <c r="AE5" s="371" t="str">
        <f t="shared" si="8" ref="AE5:AE36">IFERROR(CODE(AC5),"")</f>
        <v/>
      </c>
      <c r="AF5" s="371">
        <f>IF(AE5="",0,IF(OR(AND(AE5&lt;=122,AE5&gt;=97),AND(AE5&lt;=90,AE5&gt;=65),AND(AE5&lt;=57,AE5&gt;=48),AE5=45,AE5=46,AE5=64,AE5=95,AE5=36,AE5=35),0,1))</f>
        <v>0</v>
      </c>
      <c r="AG5" s="373" t="str">
        <f>+LEFT($AQ$34,1)</f>
        <v/>
      </c>
      <c r="AH5" s="373" t="str">
        <f>IFERROR((VLOOKUP(AG5,$AL$5:$AM$71,2,FALSE)),"")</f>
        <v/>
      </c>
      <c r="AI5" s="357" t="str">
        <f t="shared" si="9" ref="AI5:AI36">IFERROR(CODE(AG5),"")</f>
        <v/>
      </c>
      <c r="AJ5" s="357">
        <f>IF(AI5="",0,IF(OR(AND(AI5&lt;=122,AI5&gt;=97),AND(AI5&lt;=90,AI5&gt;=65),AND(AI5&lt;=57,AI5&gt;=48),AI5=45,AI5=46,AI5=64,AI5=95,AI5=36,AI5=35),0,1))</f>
        <v>0</v>
      </c>
      <c r="AK5" s="375"/>
      <c r="AL5" s="433" t="s">
        <v>818</v>
      </c>
      <c r="AM5" s="433" t="s">
        <v>819</v>
      </c>
      <c r="AN5" s="433">
        <f>IFERROR(CODE(AL5),"")</f>
        <v>97</v>
      </c>
      <c r="AO5" s="356"/>
      <c r="AP5" s="356"/>
    </row>
    <row r="6" spans="1:52" ht="13.5" customHeight="1" thickBot="1">
      <c r="A6" s="357" t="str">
        <f>+MID($AQ$2,2,1)</f>
        <v/>
      </c>
      <c r="B6" s="357" t="str">
        <f t="shared" si="10" ref="B6:B36">IFERROR((VLOOKUP(A6,$AL$5:$AM$71,2,FALSE)),"")</f>
        <v/>
      </c>
      <c r="C6" s="357" t="str">
        <f t="shared" si="11" ref="C6:C36">IFERROR(CODE(A6),"")</f>
        <v/>
      </c>
      <c r="D6" s="357">
        <f t="shared" si="12" ref="D6:D36">IF(C6="",0,IF(OR(AND(C6&lt;=122,C6&gt;=97),AND(C6&lt;=90,C6&gt;=65),AND(C6&lt;=57,C6&gt;=48),C6=45,C6=46,C6=64,C6=95,C6=36,C6=35),0,1))</f>
        <v>0</v>
      </c>
      <c r="E6" s="371" t="str">
        <f>+MID($AQ$6,2,1)</f>
        <v/>
      </c>
      <c r="F6" s="371" t="str">
        <f t="shared" si="13" ref="F6:F36">IFERROR((VLOOKUP(E6,$AL$5:$AM$71,2,FALSE)),"")</f>
        <v/>
      </c>
      <c r="G6" s="371" t="str">
        <f t="shared" si="0"/>
        <v/>
      </c>
      <c r="H6" s="371">
        <f>IF(G6="",0,IF(OR(AND(G6&lt;=122,G6&gt;=97),AND(G6&lt;=90,G6&gt;=65),AND(G6&lt;=57,G6&gt;=48),G6=45,G6=46,G6=64,G6=95,G6=36,G6=35),0,1))</f>
        <v>0</v>
      </c>
      <c r="I6" s="357" t="str">
        <f>+MID($AQ$10,2,1)</f>
        <v/>
      </c>
      <c r="J6" s="357" t="str">
        <f t="shared" si="14" ref="J6:J36">IFERROR((VLOOKUP(I6,$AL$5:$AM$71,2,FALSE)),"")</f>
        <v/>
      </c>
      <c r="K6" s="357" t="str">
        <f t="shared" si="1"/>
        <v/>
      </c>
      <c r="L6" s="357">
        <f>IF(K6="",0,IF(OR(AND(K6&lt;=122,K6&gt;=97),AND(K6&lt;=90,K6&gt;=65),AND(K6&lt;=57,K6&gt;=48),K6=45,K6=46,K6=64,K6=95,K6=36,K6=35),0,1))</f>
        <v>0</v>
      </c>
      <c r="M6" s="371" t="str">
        <f>+MID($AQ$14,2,1)</f>
        <v/>
      </c>
      <c r="N6" s="371" t="str">
        <f t="shared" si="15" ref="N6:N36">IFERROR((VLOOKUP(M6,$AL$5:$AM$71,2,FALSE)),"")</f>
        <v/>
      </c>
      <c r="O6" s="371" t="str">
        <f t="shared" si="2"/>
        <v/>
      </c>
      <c r="P6" s="371">
        <f>IF(O6="",0,IF(OR(AND(O6&lt;=122,O6&gt;=97),AND(O6&lt;=90,O6&gt;=65),AND(O6&lt;=57,O6&gt;=48),O6=45,O6=46,O6=64,O6=95,O6=36,O6=35),0,1))</f>
        <v>0</v>
      </c>
      <c r="Q6" s="357" t="str">
        <f>+MID($AQ$18,2,1)</f>
        <v/>
      </c>
      <c r="R6" s="357" t="str">
        <f t="shared" si="16" ref="R6:R36">IFERROR((VLOOKUP(Q6,$AL$5:$AM$71,2,FALSE)),"")</f>
        <v/>
      </c>
      <c r="S6" s="357" t="str">
        <f t="shared" si="3"/>
        <v/>
      </c>
      <c r="T6" s="357">
        <f>IF(S6="",0,IF(OR(AND(S6&lt;=122,S6&gt;=97),AND(S6&lt;=90,S6&gt;=65),AND(S6&lt;=57,S6&gt;=48),S6=45,S6=46,S6=64,S6=95,S6=36,S6=35),0,1))</f>
        <v>0</v>
      </c>
      <c r="U6" s="371" t="str">
        <f>+MID($AQ$22,2,1)</f>
        <v/>
      </c>
      <c r="V6" s="371" t="str">
        <f t="shared" si="4"/>
        <v/>
      </c>
      <c r="W6" s="371" t="str">
        <f t="shared" si="5"/>
        <v/>
      </c>
      <c r="X6" s="371">
        <f>IF(W6="",0,IF(OR(AND(W6&lt;=122,W6&gt;=97),AND(W6&lt;=90,W6&gt;=65),AND(W6&lt;=57,W6&gt;=48),W6=45,W6=46,W6=64,W6=95,W6=36,W6=35),0,1))</f>
        <v>0</v>
      </c>
      <c r="Y6" s="372" t="str">
        <f>+MID($AQ$26,2,1)</f>
        <v/>
      </c>
      <c r="Z6" s="373" t="str">
        <f t="shared" si="6"/>
        <v/>
      </c>
      <c r="AA6" s="357" t="str">
        <f t="shared" si="7"/>
        <v/>
      </c>
      <c r="AB6" s="357">
        <f>IF(AA6="",0,IF(OR(AND(AA6&lt;=122,AA6&gt;=97),AND(AA6&lt;=90,AA6&gt;=65),AND(AA6&lt;=57,AA6&gt;=48),AA6=45,AA6=46,AA6=64,AA6=95,AA6=36,AA6=35),0,1))</f>
        <v>0</v>
      </c>
      <c r="AC6" s="374" t="str">
        <f>+MID($AQ$30,2,1)</f>
        <v/>
      </c>
      <c r="AD6" s="374" t="str">
        <f t="shared" si="17" ref="AD6:AD36">IFERROR((VLOOKUP(AC6,$AL$5:$AM$71,2,FALSE)),"")</f>
        <v/>
      </c>
      <c r="AE6" s="371" t="str">
        <f t="shared" si="8"/>
        <v/>
      </c>
      <c r="AF6" s="371">
        <f>IF(AE6="",0,IF(OR(AND(AE6&lt;=122,AE6&gt;=97),AND(AE6&lt;=90,AE6&gt;=65),AND(AE6&lt;=57,AE6&gt;=48),AE6=45,AE6=46,AE6=64,AE6=95,AE6=36,AE6=35),0,1))</f>
        <v>0</v>
      </c>
      <c r="AG6" s="373" t="str">
        <f>+MID($AQ$34,2,1)</f>
        <v/>
      </c>
      <c r="AH6" s="373" t="str">
        <f t="shared" si="18" ref="AH6:AH36">IFERROR((VLOOKUP(AG6,$AL$5:$AM$71,2,FALSE)),"")</f>
        <v/>
      </c>
      <c r="AI6" s="357" t="str">
        <f t="shared" si="9"/>
        <v/>
      </c>
      <c r="AJ6" s="357">
        <f>IF(AI6="",0,IF(OR(AND(AI6&lt;=122,AI6&gt;=97),AND(AI6&lt;=90,AI6&gt;=65),AND(AI6&lt;=57,AI6&gt;=48),AI6=45,AI6=46,AI6=64,AI6=95,AI6=36,AI6=35),0,1))</f>
        <v>0</v>
      </c>
      <c r="AK6" s="375"/>
      <c r="AL6" s="433" t="s">
        <v>820</v>
      </c>
      <c r="AM6" s="433" t="s">
        <v>821</v>
      </c>
      <c r="AN6" s="433">
        <f t="shared" si="19" ref="AN6:AN70">IFERROR(CODE(AL6),"")</f>
        <v>98</v>
      </c>
      <c r="AO6" s="356"/>
      <c r="AP6" s="356" t="s">
        <v>968</v>
      </c>
      <c r="AQ6" s="676" t="str">
        <f>IF(別紙①!H18="","",別紙①!H18)</f>
        <v/>
      </c>
      <c r="AR6" s="677"/>
      <c r="AS6" s="677"/>
      <c r="AT6" s="677"/>
      <c r="AU6" s="677"/>
      <c r="AV6" s="677"/>
      <c r="AW6" s="677"/>
      <c r="AX6" s="677"/>
      <c r="AY6" s="677"/>
      <c r="AZ6" s="678"/>
    </row>
    <row r="7" spans="1:41" ht="13.5" customHeight="1" thickBot="1">
      <c r="A7" s="357" t="str">
        <f>+MID($AQ$2,3,1)</f>
        <v/>
      </c>
      <c r="B7" s="357" t="str">
        <f t="shared" si="10"/>
        <v/>
      </c>
      <c r="C7" s="357" t="str">
        <f t="shared" si="11"/>
        <v/>
      </c>
      <c r="D7" s="357">
        <f t="shared" si="12"/>
        <v>0</v>
      </c>
      <c r="E7" s="371" t="str">
        <f>+MID($AQ$6,3,1)</f>
        <v/>
      </c>
      <c r="F7" s="371" t="str">
        <f t="shared" si="13"/>
        <v/>
      </c>
      <c r="G7" s="371" t="str">
        <f t="shared" si="0"/>
        <v/>
      </c>
      <c r="H7" s="371">
        <f t="shared" si="20" ref="H7:H36">IF(G7="",0,IF(OR(AND(G7&lt;=122,G7&gt;=97),AND(G7&lt;=90,G7&gt;=65),AND(G7&lt;=57,G7&gt;=48),G7=45,G7=46,G7=64,G7=95,G7=36,G7=35),0,1))</f>
        <v>0</v>
      </c>
      <c r="I7" s="357" t="str">
        <f>+MID($AQ$10,3,1)</f>
        <v/>
      </c>
      <c r="J7" s="357" t="str">
        <f t="shared" si="14"/>
        <v/>
      </c>
      <c r="K7" s="357" t="str">
        <f t="shared" si="1"/>
        <v/>
      </c>
      <c r="L7" s="357">
        <f t="shared" si="21" ref="L7:L36">IF(K7="",0,IF(OR(AND(K7&lt;=122,K7&gt;=97),AND(K7&lt;=90,K7&gt;=65),AND(K7&lt;=57,K7&gt;=48),K7=45,K7=46,K7=64,K7=95,K7=36,K7=35),0,1))</f>
        <v>0</v>
      </c>
      <c r="M7" s="371" t="str">
        <f>+MID($AQ$14,3,1)</f>
        <v/>
      </c>
      <c r="N7" s="371" t="str">
        <f t="shared" si="15"/>
        <v/>
      </c>
      <c r="O7" s="371" t="str">
        <f t="shared" si="2"/>
        <v/>
      </c>
      <c r="P7" s="371">
        <f t="shared" si="22" ref="P7:P36">IF(O7="",0,IF(OR(AND(O7&lt;=122,O7&gt;=97),AND(O7&lt;=90,O7&gt;=65),AND(O7&lt;=57,O7&gt;=48),O7=45,O7=46,O7=64,O7=95,O7=36,O7=35),0,1))</f>
        <v>0</v>
      </c>
      <c r="Q7" s="357" t="str">
        <f>+MID($AQ$18,3,1)</f>
        <v/>
      </c>
      <c r="R7" s="357" t="str">
        <f t="shared" si="16"/>
        <v/>
      </c>
      <c r="S7" s="357" t="str">
        <f t="shared" si="3"/>
        <v/>
      </c>
      <c r="T7" s="357">
        <f t="shared" si="23" ref="T7:T36">IF(S7="",0,IF(OR(AND(S7&lt;=122,S7&gt;=97),AND(S7&lt;=90,S7&gt;=65),AND(S7&lt;=57,S7&gt;=48),S7=45,S7=46,S7=64,S7=95,S7=36,S7=35),0,1))</f>
        <v>0</v>
      </c>
      <c r="U7" s="371" t="str">
        <f>+MID($AQ$22,3,1)</f>
        <v/>
      </c>
      <c r="V7" s="371" t="str">
        <f t="shared" si="4"/>
        <v/>
      </c>
      <c r="W7" s="371" t="str">
        <f t="shared" si="5"/>
        <v/>
      </c>
      <c r="X7" s="371">
        <f t="shared" si="24" ref="X7:X36">IF(W7="",0,IF(OR(AND(W7&lt;=122,W7&gt;=97),AND(W7&lt;=90,W7&gt;=65),AND(W7&lt;=57,W7&gt;=48),W7=45,W7=46,W7=64,W7=95,W7=36,W7=35),0,1))</f>
        <v>0</v>
      </c>
      <c r="Y7" s="372" t="str">
        <f>+MID($AQ$26,3,1)</f>
        <v/>
      </c>
      <c r="Z7" s="373" t="str">
        <f t="shared" si="6"/>
        <v/>
      </c>
      <c r="AA7" s="357" t="str">
        <f t="shared" si="7"/>
        <v/>
      </c>
      <c r="AB7" s="357">
        <f t="shared" si="25" ref="AB7:AB36">IF(AA7="",0,IF(OR(AND(AA7&lt;=122,AA7&gt;=97),AND(AA7&lt;=90,AA7&gt;=65),AND(AA7&lt;=57,AA7&gt;=48),AA7=45,AA7=46,AA7=64,AA7=95,AA7=36,AA7=35),0,1))</f>
        <v>0</v>
      </c>
      <c r="AC7" s="374" t="str">
        <f>+MID($AQ$30,3,1)</f>
        <v/>
      </c>
      <c r="AD7" s="374" t="str">
        <f t="shared" si="17"/>
        <v/>
      </c>
      <c r="AE7" s="371" t="str">
        <f t="shared" si="8"/>
        <v/>
      </c>
      <c r="AF7" s="371">
        <f t="shared" si="26" ref="AF7:AF36">IF(AE7="",0,IF(OR(AND(AE7&lt;=122,AE7&gt;=97),AND(AE7&lt;=90,AE7&gt;=65),AND(AE7&lt;=57,AE7&gt;=48),AE7=45,AE7=46,AE7=64,AE7=95,AE7=36,AE7=35),0,1))</f>
        <v>0</v>
      </c>
      <c r="AG7" s="373" t="str">
        <f>+MID($AQ$34,3,1)</f>
        <v/>
      </c>
      <c r="AH7" s="373" t="str">
        <f t="shared" si="18"/>
        <v/>
      </c>
      <c r="AI7" s="357" t="str">
        <f t="shared" si="9"/>
        <v/>
      </c>
      <c r="AJ7" s="357">
        <f t="shared" si="27" ref="AJ7:AJ36">IF(AI7="",0,IF(OR(AND(AI7&lt;=122,AI7&gt;=97),AND(AI7&lt;=90,AI7&gt;=65),AND(AI7&lt;=57,AI7&gt;=48),AI7=45,AI7=46,AI7=64,AI7=95,AI7=36,AI7=35),0,1))</f>
        <v>0</v>
      </c>
      <c r="AK7" s="375"/>
      <c r="AL7" s="433" t="s">
        <v>822</v>
      </c>
      <c r="AM7" s="433" t="s">
        <v>823</v>
      </c>
      <c r="AN7" s="433">
        <f t="shared" si="19"/>
        <v>99</v>
      </c>
      <c r="AO7" s="356"/>
    </row>
    <row r="8" spans="1:52" ht="13.5" customHeight="1" thickBot="1">
      <c r="A8" s="357" t="str">
        <f>+MID($AQ$2,4,1)</f>
        <v/>
      </c>
      <c r="B8" s="357" t="str">
        <f t="shared" si="10"/>
        <v/>
      </c>
      <c r="C8" s="357" t="str">
        <f t="shared" si="11"/>
        <v/>
      </c>
      <c r="D8" s="357">
        <f t="shared" si="12"/>
        <v>0</v>
      </c>
      <c r="E8" s="371" t="str">
        <f>+MID($AQ$6,4,1)</f>
        <v/>
      </c>
      <c r="F8" s="371" t="str">
        <f t="shared" si="13"/>
        <v/>
      </c>
      <c r="G8" s="371" t="str">
        <f t="shared" si="0"/>
        <v/>
      </c>
      <c r="H8" s="371">
        <f t="shared" si="20"/>
        <v>0</v>
      </c>
      <c r="I8" s="357" t="str">
        <f>+MID($AQ$10,4,1)</f>
        <v/>
      </c>
      <c r="J8" s="357" t="str">
        <f t="shared" si="14"/>
        <v/>
      </c>
      <c r="K8" s="357" t="str">
        <f t="shared" si="1"/>
        <v/>
      </c>
      <c r="L8" s="357">
        <f t="shared" si="21"/>
        <v>0</v>
      </c>
      <c r="M8" s="371" t="str">
        <f>+MID($AQ$14,4,1)</f>
        <v/>
      </c>
      <c r="N8" s="371" t="str">
        <f t="shared" si="15"/>
        <v/>
      </c>
      <c r="O8" s="371" t="str">
        <f t="shared" si="2"/>
        <v/>
      </c>
      <c r="P8" s="371">
        <f t="shared" si="22"/>
        <v>0</v>
      </c>
      <c r="Q8" s="357" t="str">
        <f>+MID($AQ$18,4,1)</f>
        <v/>
      </c>
      <c r="R8" s="357" t="str">
        <f t="shared" si="16"/>
        <v/>
      </c>
      <c r="S8" s="357" t="str">
        <f t="shared" si="3"/>
        <v/>
      </c>
      <c r="T8" s="357">
        <f t="shared" si="23"/>
        <v>0</v>
      </c>
      <c r="U8" s="371" t="str">
        <f>+MID($AQ$22,4,1)</f>
        <v/>
      </c>
      <c r="V8" s="371" t="str">
        <f t="shared" si="4"/>
        <v/>
      </c>
      <c r="W8" s="371" t="str">
        <f t="shared" si="5"/>
        <v/>
      </c>
      <c r="X8" s="371">
        <f t="shared" si="24"/>
        <v>0</v>
      </c>
      <c r="Y8" s="372" t="str">
        <f>+MID($AQ$26,4,1)</f>
        <v/>
      </c>
      <c r="Z8" s="373" t="str">
        <f t="shared" si="6"/>
        <v/>
      </c>
      <c r="AA8" s="357" t="str">
        <f t="shared" si="7"/>
        <v/>
      </c>
      <c r="AB8" s="357">
        <f t="shared" si="25"/>
        <v>0</v>
      </c>
      <c r="AC8" s="374" t="str">
        <f>+MID($AQ$30,4,1)</f>
        <v/>
      </c>
      <c r="AD8" s="374" t="str">
        <f t="shared" si="17"/>
        <v/>
      </c>
      <c r="AE8" s="371" t="str">
        <f t="shared" si="8"/>
        <v/>
      </c>
      <c r="AF8" s="371">
        <f t="shared" si="26"/>
        <v>0</v>
      </c>
      <c r="AG8" s="373" t="str">
        <f>+MID($AQ$34,4,1)</f>
        <v/>
      </c>
      <c r="AH8" s="373" t="str">
        <f t="shared" si="18"/>
        <v/>
      </c>
      <c r="AI8" s="357" t="str">
        <f t="shared" si="9"/>
        <v/>
      </c>
      <c r="AJ8" s="357">
        <f t="shared" si="27"/>
        <v>0</v>
      </c>
      <c r="AK8" s="375"/>
      <c r="AL8" s="433" t="s">
        <v>824</v>
      </c>
      <c r="AM8" s="433" t="s">
        <v>825</v>
      </c>
      <c r="AN8" s="433">
        <f t="shared" si="19"/>
        <v>100</v>
      </c>
      <c r="AO8" s="356"/>
      <c r="AP8" s="356" t="s">
        <v>952</v>
      </c>
      <c r="AQ8" s="679" t="str">
        <f>+F5&amp;F6&amp;F7&amp;F8&amp;F9&amp;F10&amp;F11&amp;F12&amp;F13&amp;F14&amp;F15&amp;F16&amp;F17&amp;F18&amp;F19&amp;F20&amp;F21&amp;F22&amp;F23&amp;F24&amp;F25&amp;F26&amp;F27&amp;F28&amp;F29&amp;F30&amp;F31&amp;F32&amp;F33&amp;F34&amp;F35&amp;F36</f>
        <v/>
      </c>
      <c r="AR8" s="677"/>
      <c r="AS8" s="677"/>
      <c r="AT8" s="677"/>
      <c r="AU8" s="677"/>
      <c r="AV8" s="677"/>
      <c r="AW8" s="677"/>
      <c r="AX8" s="677"/>
      <c r="AY8" s="677"/>
      <c r="AZ8" s="678"/>
    </row>
    <row r="9" spans="1:42" ht="13.5" customHeight="1" thickBot="1">
      <c r="A9" s="357" t="str">
        <f>+MID($AQ$2,5,1)</f>
        <v/>
      </c>
      <c r="B9" s="357" t="str">
        <f t="shared" si="10"/>
        <v/>
      </c>
      <c r="C9" s="357" t="str">
        <f t="shared" si="11"/>
        <v/>
      </c>
      <c r="D9" s="357">
        <f t="shared" si="12"/>
        <v>0</v>
      </c>
      <c r="E9" s="371" t="str">
        <f>+MID($AQ$6,5,1)</f>
        <v/>
      </c>
      <c r="F9" s="371" t="str">
        <f t="shared" si="13"/>
        <v/>
      </c>
      <c r="G9" s="371" t="str">
        <f t="shared" si="0"/>
        <v/>
      </c>
      <c r="H9" s="371">
        <f t="shared" si="20"/>
        <v>0</v>
      </c>
      <c r="I9" s="357" t="str">
        <f>+MID($AQ$10,5,1)</f>
        <v/>
      </c>
      <c r="J9" s="357" t="str">
        <f t="shared" si="14"/>
        <v/>
      </c>
      <c r="K9" s="357" t="str">
        <f t="shared" si="1"/>
        <v/>
      </c>
      <c r="L9" s="357">
        <f t="shared" si="21"/>
        <v>0</v>
      </c>
      <c r="M9" s="371" t="str">
        <f>+MID($AQ$14,5,1)</f>
        <v/>
      </c>
      <c r="N9" s="371" t="str">
        <f t="shared" si="15"/>
        <v/>
      </c>
      <c r="O9" s="371" t="str">
        <f t="shared" si="2"/>
        <v/>
      </c>
      <c r="P9" s="371">
        <f t="shared" si="22"/>
        <v>0</v>
      </c>
      <c r="Q9" s="357" t="str">
        <f>+MID($AQ$18,5,1)</f>
        <v/>
      </c>
      <c r="R9" s="357" t="str">
        <f t="shared" si="16"/>
        <v/>
      </c>
      <c r="S9" s="357" t="str">
        <f t="shared" si="3"/>
        <v/>
      </c>
      <c r="T9" s="357">
        <f t="shared" si="23"/>
        <v>0</v>
      </c>
      <c r="U9" s="371" t="str">
        <f>+MID($AQ$22,5,1)</f>
        <v/>
      </c>
      <c r="V9" s="371" t="str">
        <f t="shared" si="4"/>
        <v/>
      </c>
      <c r="W9" s="371" t="str">
        <f t="shared" si="5"/>
        <v/>
      </c>
      <c r="X9" s="371">
        <f t="shared" si="24"/>
        <v>0</v>
      </c>
      <c r="Y9" s="372" t="str">
        <f>+MID($AQ$26,5,1)</f>
        <v/>
      </c>
      <c r="Z9" s="373" t="str">
        <f t="shared" si="6"/>
        <v/>
      </c>
      <c r="AA9" s="357" t="str">
        <f t="shared" si="7"/>
        <v/>
      </c>
      <c r="AB9" s="357">
        <f t="shared" si="25"/>
        <v>0</v>
      </c>
      <c r="AC9" s="374" t="str">
        <f>+MID($AQ$30,5,1)</f>
        <v/>
      </c>
      <c r="AD9" s="374" t="str">
        <f t="shared" si="17"/>
        <v/>
      </c>
      <c r="AE9" s="371" t="str">
        <f t="shared" si="8"/>
        <v/>
      </c>
      <c r="AF9" s="371">
        <f t="shared" si="26"/>
        <v>0</v>
      </c>
      <c r="AG9" s="373" t="str">
        <f>+MID($AQ$34,5,1)</f>
        <v/>
      </c>
      <c r="AH9" s="373" t="str">
        <f t="shared" si="18"/>
        <v/>
      </c>
      <c r="AI9" s="357" t="str">
        <f t="shared" si="9"/>
        <v/>
      </c>
      <c r="AJ9" s="357">
        <f t="shared" si="27"/>
        <v>0</v>
      </c>
      <c r="AK9" s="375"/>
      <c r="AL9" s="433" t="s">
        <v>826</v>
      </c>
      <c r="AM9" s="433" t="s">
        <v>827</v>
      </c>
      <c r="AN9" s="433">
        <f t="shared" si="19"/>
        <v>101</v>
      </c>
      <c r="AO9" s="356"/>
      <c r="AP9" s="356"/>
    </row>
    <row r="10" spans="1:52" ht="13.5" customHeight="1" thickBot="1">
      <c r="A10" s="376" t="str">
        <f>+MID($AQ$2,6,1)</f>
        <v/>
      </c>
      <c r="B10" s="376" t="str">
        <f t="shared" si="10"/>
        <v/>
      </c>
      <c r="C10" s="357" t="str">
        <f t="shared" si="11"/>
        <v/>
      </c>
      <c r="D10" s="357">
        <f t="shared" si="12"/>
        <v>0</v>
      </c>
      <c r="E10" s="371" t="str">
        <f>+MID($AQ$6,6,1)</f>
        <v/>
      </c>
      <c r="F10" s="371" t="str">
        <f t="shared" si="13"/>
        <v/>
      </c>
      <c r="G10" s="371" t="str">
        <f t="shared" si="0"/>
        <v/>
      </c>
      <c r="H10" s="371">
        <f t="shared" si="20"/>
        <v>0</v>
      </c>
      <c r="I10" s="376" t="str">
        <f>+MID($AQ$10,6,1)</f>
        <v/>
      </c>
      <c r="J10" s="376" t="str">
        <f t="shared" si="14"/>
        <v/>
      </c>
      <c r="K10" s="376" t="str">
        <f t="shared" si="1"/>
        <v/>
      </c>
      <c r="L10" s="357">
        <f t="shared" si="21"/>
        <v>0</v>
      </c>
      <c r="M10" s="371" t="str">
        <f>+MID($AQ$14,6,1)</f>
        <v/>
      </c>
      <c r="N10" s="371" t="str">
        <f t="shared" si="15"/>
        <v/>
      </c>
      <c r="O10" s="371" t="str">
        <f t="shared" si="2"/>
        <v/>
      </c>
      <c r="P10" s="371">
        <f t="shared" si="22"/>
        <v>0</v>
      </c>
      <c r="Q10" s="376" t="str">
        <f>+MID($AQ$18,6,1)</f>
        <v/>
      </c>
      <c r="R10" s="376" t="str">
        <f t="shared" si="16"/>
        <v/>
      </c>
      <c r="S10" s="376" t="str">
        <f t="shared" si="3"/>
        <v/>
      </c>
      <c r="T10" s="357">
        <f t="shared" si="23"/>
        <v>0</v>
      </c>
      <c r="U10" s="371" t="str">
        <f>+MID($AQ$22,6,1)</f>
        <v/>
      </c>
      <c r="V10" s="371" t="str">
        <f t="shared" si="4"/>
        <v/>
      </c>
      <c r="W10" s="371" t="str">
        <f t="shared" si="5"/>
        <v/>
      </c>
      <c r="X10" s="371">
        <f t="shared" si="24"/>
        <v>0</v>
      </c>
      <c r="Y10" s="377" t="str">
        <f>+MID($AQ$26,6,1)</f>
        <v/>
      </c>
      <c r="Z10" s="378" t="str">
        <f t="shared" si="6"/>
        <v/>
      </c>
      <c r="AA10" s="376" t="str">
        <f t="shared" si="7"/>
        <v/>
      </c>
      <c r="AB10" s="357">
        <f t="shared" si="25"/>
        <v>0</v>
      </c>
      <c r="AC10" s="374" t="str">
        <f>+MID($AQ$30,6,1)</f>
        <v/>
      </c>
      <c r="AD10" s="374" t="str">
        <f t="shared" si="17"/>
        <v/>
      </c>
      <c r="AE10" s="371" t="str">
        <f t="shared" si="8"/>
        <v/>
      </c>
      <c r="AF10" s="371">
        <f t="shared" si="26"/>
        <v>0</v>
      </c>
      <c r="AG10" s="378" t="str">
        <f>+MID($AQ$34,6,1)</f>
        <v/>
      </c>
      <c r="AH10" s="373" t="str">
        <f t="shared" si="18"/>
        <v/>
      </c>
      <c r="AI10" s="376" t="str">
        <f t="shared" si="9"/>
        <v/>
      </c>
      <c r="AJ10" s="357">
        <f t="shared" si="27"/>
        <v>0</v>
      </c>
      <c r="AK10" s="375"/>
      <c r="AL10" s="433" t="s">
        <v>828</v>
      </c>
      <c r="AM10" s="433" t="s">
        <v>829</v>
      </c>
      <c r="AN10" s="433">
        <f t="shared" si="19"/>
        <v>102</v>
      </c>
      <c r="AO10" s="356"/>
      <c r="AP10" s="356" t="s">
        <v>969</v>
      </c>
      <c r="AQ10" s="676" t="str">
        <f>IF(別紙①!H21="","",別紙①!H21)</f>
        <v/>
      </c>
      <c r="AR10" s="677"/>
      <c r="AS10" s="677"/>
      <c r="AT10" s="677"/>
      <c r="AU10" s="677"/>
      <c r="AV10" s="677"/>
      <c r="AW10" s="677"/>
      <c r="AX10" s="677"/>
      <c r="AY10" s="677"/>
      <c r="AZ10" s="678"/>
    </row>
    <row r="11" spans="1:41" ht="13.5" customHeight="1" thickBot="1">
      <c r="A11" s="357" t="str">
        <f>+MID($AQ$2,7,1)</f>
        <v/>
      </c>
      <c r="B11" s="357" t="str">
        <f t="shared" si="10"/>
        <v/>
      </c>
      <c r="C11" s="357" t="str">
        <f t="shared" si="11"/>
        <v/>
      </c>
      <c r="D11" s="357">
        <f t="shared" si="12"/>
        <v>0</v>
      </c>
      <c r="E11" s="371" t="str">
        <f>+MID($AQ$6,7,1)</f>
        <v/>
      </c>
      <c r="F11" s="371" t="str">
        <f t="shared" si="13"/>
        <v/>
      </c>
      <c r="G11" s="371" t="str">
        <f t="shared" si="0"/>
        <v/>
      </c>
      <c r="H11" s="371">
        <f t="shared" si="20"/>
        <v>0</v>
      </c>
      <c r="I11" s="357" t="str">
        <f>+MID($AQ$10,7,1)</f>
        <v/>
      </c>
      <c r="J11" s="357" t="str">
        <f t="shared" si="14"/>
        <v/>
      </c>
      <c r="K11" s="357" t="str">
        <f t="shared" si="1"/>
        <v/>
      </c>
      <c r="L11" s="357">
        <f t="shared" si="21"/>
        <v>0</v>
      </c>
      <c r="M11" s="371" t="str">
        <f>+MID($AQ$14,7,1)</f>
        <v/>
      </c>
      <c r="N11" s="371" t="str">
        <f t="shared" si="15"/>
        <v/>
      </c>
      <c r="O11" s="371" t="str">
        <f t="shared" si="2"/>
        <v/>
      </c>
      <c r="P11" s="371">
        <f t="shared" si="22"/>
        <v>0</v>
      </c>
      <c r="Q11" s="357" t="str">
        <f>+MID($AQ$18,7,1)</f>
        <v/>
      </c>
      <c r="R11" s="357" t="str">
        <f t="shared" si="16"/>
        <v/>
      </c>
      <c r="S11" s="357" t="str">
        <f t="shared" si="3"/>
        <v/>
      </c>
      <c r="T11" s="357">
        <f t="shared" si="23"/>
        <v>0</v>
      </c>
      <c r="U11" s="371" t="str">
        <f>+MID($AQ$22,7,1)</f>
        <v/>
      </c>
      <c r="V11" s="371" t="str">
        <f t="shared" si="4"/>
        <v/>
      </c>
      <c r="W11" s="371" t="str">
        <f t="shared" si="5"/>
        <v/>
      </c>
      <c r="X11" s="371">
        <f t="shared" si="24"/>
        <v>0</v>
      </c>
      <c r="Y11" s="377" t="str">
        <f>+MID($AQ$26,7,1)</f>
        <v/>
      </c>
      <c r="Z11" s="378" t="str">
        <f t="shared" si="6"/>
        <v/>
      </c>
      <c r="AA11" s="357" t="str">
        <f t="shared" si="7"/>
        <v/>
      </c>
      <c r="AB11" s="357">
        <f t="shared" si="25"/>
        <v>0</v>
      </c>
      <c r="AC11" s="374" t="str">
        <f>+MID($AQ$30,7,1)</f>
        <v/>
      </c>
      <c r="AD11" s="374" t="str">
        <f t="shared" si="17"/>
        <v/>
      </c>
      <c r="AE11" s="371" t="str">
        <f t="shared" si="8"/>
        <v/>
      </c>
      <c r="AF11" s="371">
        <f t="shared" si="26"/>
        <v>0</v>
      </c>
      <c r="AG11" s="378" t="str">
        <f>+MID($AQ$34,7,1)</f>
        <v/>
      </c>
      <c r="AH11" s="373" t="str">
        <f t="shared" si="18"/>
        <v/>
      </c>
      <c r="AI11" s="357" t="str">
        <f t="shared" si="9"/>
        <v/>
      </c>
      <c r="AJ11" s="357">
        <f t="shared" si="27"/>
        <v>0</v>
      </c>
      <c r="AK11" s="375"/>
      <c r="AL11" s="433" t="s">
        <v>830</v>
      </c>
      <c r="AM11" s="433" t="s">
        <v>831</v>
      </c>
      <c r="AN11" s="433">
        <f t="shared" si="19"/>
        <v>103</v>
      </c>
      <c r="AO11" s="356"/>
    </row>
    <row r="12" spans="1:52" ht="13.5" customHeight="1" thickBot="1">
      <c r="A12" s="357" t="str">
        <f>+MID($AQ$2,8,1)</f>
        <v/>
      </c>
      <c r="B12" s="357" t="str">
        <f t="shared" si="10"/>
        <v/>
      </c>
      <c r="C12" s="357" t="str">
        <f t="shared" si="11"/>
        <v/>
      </c>
      <c r="D12" s="357">
        <f t="shared" si="12"/>
        <v>0</v>
      </c>
      <c r="E12" s="371" t="str">
        <f>+MID($AQ$6,8,1)</f>
        <v/>
      </c>
      <c r="F12" s="371" t="str">
        <f t="shared" si="13"/>
        <v/>
      </c>
      <c r="G12" s="371" t="str">
        <f t="shared" si="0"/>
        <v/>
      </c>
      <c r="H12" s="371">
        <f t="shared" si="20"/>
        <v>0</v>
      </c>
      <c r="I12" s="357" t="str">
        <f>+MID($AQ$10,8,1)</f>
        <v/>
      </c>
      <c r="J12" s="357" t="str">
        <f t="shared" si="14"/>
        <v/>
      </c>
      <c r="K12" s="357" t="str">
        <f t="shared" si="1"/>
        <v/>
      </c>
      <c r="L12" s="357">
        <f t="shared" si="21"/>
        <v>0</v>
      </c>
      <c r="M12" s="371" t="str">
        <f>+MID($AQ$14,8,1)</f>
        <v/>
      </c>
      <c r="N12" s="371" t="str">
        <f t="shared" si="15"/>
        <v/>
      </c>
      <c r="O12" s="371" t="str">
        <f t="shared" si="2"/>
        <v/>
      </c>
      <c r="P12" s="371">
        <f t="shared" si="22"/>
        <v>0</v>
      </c>
      <c r="Q12" s="357" t="str">
        <f>+MID($AQ$18,8,1)</f>
        <v/>
      </c>
      <c r="R12" s="357" t="str">
        <f t="shared" si="16"/>
        <v/>
      </c>
      <c r="S12" s="357" t="str">
        <f t="shared" si="3"/>
        <v/>
      </c>
      <c r="T12" s="357">
        <f t="shared" si="23"/>
        <v>0</v>
      </c>
      <c r="U12" s="371" t="str">
        <f>+MID($AQ$22,8,1)</f>
        <v/>
      </c>
      <c r="V12" s="371" t="str">
        <f t="shared" si="4"/>
        <v/>
      </c>
      <c r="W12" s="371" t="str">
        <f t="shared" si="5"/>
        <v/>
      </c>
      <c r="X12" s="371">
        <f t="shared" si="24"/>
        <v>0</v>
      </c>
      <c r="Y12" s="377" t="str">
        <f>+MID($AQ$26,8,1)</f>
        <v/>
      </c>
      <c r="Z12" s="378" t="str">
        <f t="shared" si="6"/>
        <v/>
      </c>
      <c r="AA12" s="357" t="str">
        <f t="shared" si="7"/>
        <v/>
      </c>
      <c r="AB12" s="357">
        <f t="shared" si="25"/>
        <v>0</v>
      </c>
      <c r="AC12" s="374" t="str">
        <f>+MID($AQ$30,8,1)</f>
        <v/>
      </c>
      <c r="AD12" s="374" t="str">
        <f t="shared" si="17"/>
        <v/>
      </c>
      <c r="AE12" s="371" t="str">
        <f t="shared" si="8"/>
        <v/>
      </c>
      <c r="AF12" s="371">
        <f t="shared" si="26"/>
        <v>0</v>
      </c>
      <c r="AG12" s="378" t="str">
        <f>+MID($AQ$34,8,1)</f>
        <v/>
      </c>
      <c r="AH12" s="373" t="str">
        <f t="shared" si="18"/>
        <v/>
      </c>
      <c r="AI12" s="357" t="str">
        <f t="shared" si="9"/>
        <v/>
      </c>
      <c r="AJ12" s="357">
        <f t="shared" si="27"/>
        <v>0</v>
      </c>
      <c r="AK12" s="375"/>
      <c r="AL12" s="433" t="s">
        <v>832</v>
      </c>
      <c r="AM12" s="433" t="s">
        <v>833</v>
      </c>
      <c r="AN12" s="433">
        <f t="shared" si="19"/>
        <v>104</v>
      </c>
      <c r="AO12" s="356"/>
      <c r="AP12" s="356" t="s">
        <v>954</v>
      </c>
      <c r="AQ12" s="679" t="str">
        <f>+J5&amp;J6&amp;J7&amp;J8&amp;J9&amp;J10&amp;J11&amp;J12&amp;J13&amp;J14&amp;J15&amp;J16&amp;J17&amp;J18&amp;J19&amp;J20&amp;J21&amp;J22&amp;J23&amp;J24&amp;J25&amp;J26&amp;J27&amp;J28&amp;J29&amp;J30&amp;J31&amp;J32&amp;J33&amp;J34&amp;J35&amp;J36</f>
        <v/>
      </c>
      <c r="AR12" s="677"/>
      <c r="AS12" s="677"/>
      <c r="AT12" s="677"/>
      <c r="AU12" s="677"/>
      <c r="AV12" s="677"/>
      <c r="AW12" s="677"/>
      <c r="AX12" s="677"/>
      <c r="AY12" s="677"/>
      <c r="AZ12" s="678"/>
    </row>
    <row r="13" spans="1:42" ht="13.5" customHeight="1" thickBot="1">
      <c r="A13" s="357" t="str">
        <f>+MID($AQ$2,9,1)</f>
        <v/>
      </c>
      <c r="B13" s="357" t="str">
        <f t="shared" si="10"/>
        <v/>
      </c>
      <c r="C13" s="357" t="str">
        <f t="shared" si="11"/>
        <v/>
      </c>
      <c r="D13" s="357">
        <f t="shared" si="12"/>
        <v>0</v>
      </c>
      <c r="E13" s="371" t="str">
        <f>+MID($AQ$6,9,1)</f>
        <v/>
      </c>
      <c r="F13" s="371" t="str">
        <f t="shared" si="13"/>
        <v/>
      </c>
      <c r="G13" s="371" t="str">
        <f t="shared" si="0"/>
        <v/>
      </c>
      <c r="H13" s="371">
        <f t="shared" si="20"/>
        <v>0</v>
      </c>
      <c r="I13" s="357" t="str">
        <f>+MID($AQ$10,9,1)</f>
        <v/>
      </c>
      <c r="J13" s="357" t="str">
        <f t="shared" si="14"/>
        <v/>
      </c>
      <c r="K13" s="357" t="str">
        <f t="shared" si="1"/>
        <v/>
      </c>
      <c r="L13" s="357">
        <f t="shared" si="21"/>
        <v>0</v>
      </c>
      <c r="M13" s="371" t="str">
        <f>+MID($AQ$14,9,1)</f>
        <v/>
      </c>
      <c r="N13" s="371" t="str">
        <f t="shared" si="15"/>
        <v/>
      </c>
      <c r="O13" s="371" t="str">
        <f t="shared" si="2"/>
        <v/>
      </c>
      <c r="P13" s="371">
        <f t="shared" si="22"/>
        <v>0</v>
      </c>
      <c r="Q13" s="357" t="str">
        <f>+MID($AQ$18,9,1)</f>
        <v/>
      </c>
      <c r="R13" s="357" t="str">
        <f t="shared" si="16"/>
        <v/>
      </c>
      <c r="S13" s="357" t="str">
        <f t="shared" si="3"/>
        <v/>
      </c>
      <c r="T13" s="357">
        <f t="shared" si="23"/>
        <v>0</v>
      </c>
      <c r="U13" s="371" t="str">
        <f>+MID($AQ$22,9,1)</f>
        <v/>
      </c>
      <c r="V13" s="371" t="str">
        <f t="shared" si="4"/>
        <v/>
      </c>
      <c r="W13" s="371" t="str">
        <f t="shared" si="5"/>
        <v/>
      </c>
      <c r="X13" s="371">
        <f t="shared" si="24"/>
        <v>0</v>
      </c>
      <c r="Y13" s="377" t="str">
        <f>+MID($AQ$26,9,1)</f>
        <v/>
      </c>
      <c r="Z13" s="378" t="str">
        <f t="shared" si="6"/>
        <v/>
      </c>
      <c r="AA13" s="357" t="str">
        <f t="shared" si="7"/>
        <v/>
      </c>
      <c r="AB13" s="357">
        <f t="shared" si="25"/>
        <v>0</v>
      </c>
      <c r="AC13" s="374" t="str">
        <f>+MID($AQ$30,9,1)</f>
        <v/>
      </c>
      <c r="AD13" s="374" t="str">
        <f t="shared" si="17"/>
        <v/>
      </c>
      <c r="AE13" s="371" t="str">
        <f t="shared" si="8"/>
        <v/>
      </c>
      <c r="AF13" s="371">
        <f t="shared" si="26"/>
        <v>0</v>
      </c>
      <c r="AG13" s="378" t="str">
        <f>+MID($AQ$34,9,1)</f>
        <v/>
      </c>
      <c r="AH13" s="373" t="str">
        <f t="shared" si="18"/>
        <v/>
      </c>
      <c r="AI13" s="357" t="str">
        <f t="shared" si="9"/>
        <v/>
      </c>
      <c r="AJ13" s="357">
        <f t="shared" si="27"/>
        <v>0</v>
      </c>
      <c r="AK13" s="375"/>
      <c r="AL13" s="433" t="s">
        <v>834</v>
      </c>
      <c r="AM13" s="433" t="s">
        <v>835</v>
      </c>
      <c r="AN13" s="433">
        <f t="shared" si="19"/>
        <v>105</v>
      </c>
      <c r="AO13" s="356"/>
      <c r="AP13" s="356"/>
    </row>
    <row r="14" spans="1:52" ht="13.5" customHeight="1" thickBot="1">
      <c r="A14" s="357" t="str">
        <f>+MID($AQ$2,10,1)</f>
        <v/>
      </c>
      <c r="B14" s="357" t="str">
        <f t="shared" si="10"/>
        <v/>
      </c>
      <c r="C14" s="357" t="str">
        <f t="shared" si="11"/>
        <v/>
      </c>
      <c r="D14" s="357">
        <f t="shared" si="12"/>
        <v>0</v>
      </c>
      <c r="E14" s="371" t="str">
        <f>+MID($AQ$6,10,1)</f>
        <v/>
      </c>
      <c r="F14" s="371" t="str">
        <f t="shared" si="13"/>
        <v/>
      </c>
      <c r="G14" s="371" t="str">
        <f t="shared" si="0"/>
        <v/>
      </c>
      <c r="H14" s="371">
        <f t="shared" si="20"/>
        <v>0</v>
      </c>
      <c r="I14" s="357" t="str">
        <f>+MID($AQ$10,10,1)</f>
        <v/>
      </c>
      <c r="J14" s="357" t="str">
        <f t="shared" si="14"/>
        <v/>
      </c>
      <c r="K14" s="357" t="str">
        <f t="shared" si="1"/>
        <v/>
      </c>
      <c r="L14" s="357">
        <f t="shared" si="21"/>
        <v>0</v>
      </c>
      <c r="M14" s="371" t="str">
        <f>+MID($AQ$14,10,1)</f>
        <v/>
      </c>
      <c r="N14" s="371" t="str">
        <f t="shared" si="15"/>
        <v/>
      </c>
      <c r="O14" s="371" t="str">
        <f t="shared" si="2"/>
        <v/>
      </c>
      <c r="P14" s="371">
        <f t="shared" si="22"/>
        <v>0</v>
      </c>
      <c r="Q14" s="357" t="str">
        <f>+MID($AQ$18,10,1)</f>
        <v/>
      </c>
      <c r="R14" s="357" t="str">
        <f t="shared" si="16"/>
        <v/>
      </c>
      <c r="S14" s="357" t="str">
        <f t="shared" si="3"/>
        <v/>
      </c>
      <c r="T14" s="357">
        <f t="shared" si="23"/>
        <v>0</v>
      </c>
      <c r="U14" s="371" t="str">
        <f>+MID($AQ$22,10,1)</f>
        <v/>
      </c>
      <c r="V14" s="371" t="str">
        <f t="shared" si="4"/>
        <v/>
      </c>
      <c r="W14" s="371" t="str">
        <f t="shared" si="5"/>
        <v/>
      </c>
      <c r="X14" s="371">
        <f t="shared" si="24"/>
        <v>0</v>
      </c>
      <c r="Y14" s="377" t="str">
        <f>+MID($AQ$26,10,1)</f>
        <v/>
      </c>
      <c r="Z14" s="378" t="str">
        <f t="shared" si="6"/>
        <v/>
      </c>
      <c r="AA14" s="357" t="str">
        <f t="shared" si="7"/>
        <v/>
      </c>
      <c r="AB14" s="357">
        <f t="shared" si="25"/>
        <v>0</v>
      </c>
      <c r="AC14" s="374" t="str">
        <f>+MID($AQ$30,10,1)</f>
        <v/>
      </c>
      <c r="AD14" s="374" t="str">
        <f t="shared" si="17"/>
        <v/>
      </c>
      <c r="AE14" s="371" t="str">
        <f t="shared" si="8"/>
        <v/>
      </c>
      <c r="AF14" s="371">
        <f t="shared" si="26"/>
        <v>0</v>
      </c>
      <c r="AG14" s="378" t="str">
        <f>+MID($AQ$34,10,1)</f>
        <v/>
      </c>
      <c r="AH14" s="373" t="str">
        <f t="shared" si="18"/>
        <v/>
      </c>
      <c r="AI14" s="357" t="str">
        <f t="shared" si="9"/>
        <v/>
      </c>
      <c r="AJ14" s="357">
        <f t="shared" si="27"/>
        <v>0</v>
      </c>
      <c r="AK14" s="375"/>
      <c r="AL14" s="433" t="s">
        <v>836</v>
      </c>
      <c r="AM14" s="433" t="s">
        <v>837</v>
      </c>
      <c r="AN14" s="433">
        <f t="shared" si="19"/>
        <v>106</v>
      </c>
      <c r="AO14" s="356"/>
      <c r="AP14" s="356" t="s">
        <v>970</v>
      </c>
      <c r="AQ14" s="676" t="str">
        <f>IF(別紙①!H30="","",別紙①!H30)</f>
        <v/>
      </c>
      <c r="AR14" s="677"/>
      <c r="AS14" s="677"/>
      <c r="AT14" s="677"/>
      <c r="AU14" s="677"/>
      <c r="AV14" s="677"/>
      <c r="AW14" s="677"/>
      <c r="AX14" s="677"/>
      <c r="AY14" s="677"/>
      <c r="AZ14" s="678"/>
    </row>
    <row r="15" spans="1:41" ht="13.5" customHeight="1" thickBot="1">
      <c r="A15" s="357" t="str">
        <f>+MID($AQ$2,11,1)</f>
        <v/>
      </c>
      <c r="B15" s="357" t="str">
        <f t="shared" si="10"/>
        <v/>
      </c>
      <c r="C15" s="357" t="str">
        <f t="shared" si="11"/>
        <v/>
      </c>
      <c r="D15" s="357">
        <f t="shared" si="12"/>
        <v>0</v>
      </c>
      <c r="E15" s="371" t="str">
        <f>+MID($AQ$6,11,1)</f>
        <v/>
      </c>
      <c r="F15" s="371" t="str">
        <f t="shared" si="13"/>
        <v/>
      </c>
      <c r="G15" s="371" t="str">
        <f t="shared" si="0"/>
        <v/>
      </c>
      <c r="H15" s="371">
        <f t="shared" si="20"/>
        <v>0</v>
      </c>
      <c r="I15" s="357" t="str">
        <f>+MID($AQ$10,11,1)</f>
        <v/>
      </c>
      <c r="J15" s="357" t="str">
        <f t="shared" si="14"/>
        <v/>
      </c>
      <c r="K15" s="357" t="str">
        <f t="shared" si="1"/>
        <v/>
      </c>
      <c r="L15" s="357">
        <f t="shared" si="21"/>
        <v>0</v>
      </c>
      <c r="M15" s="371" t="str">
        <f>+MID($AQ$14,11,1)</f>
        <v/>
      </c>
      <c r="N15" s="371" t="str">
        <f t="shared" si="15"/>
        <v/>
      </c>
      <c r="O15" s="371" t="str">
        <f t="shared" si="2"/>
        <v/>
      </c>
      <c r="P15" s="371">
        <f t="shared" si="22"/>
        <v>0</v>
      </c>
      <c r="Q15" s="357" t="str">
        <f>+MID($AQ$18,11,1)</f>
        <v/>
      </c>
      <c r="R15" s="357" t="str">
        <f t="shared" si="16"/>
        <v/>
      </c>
      <c r="S15" s="357" t="str">
        <f t="shared" si="3"/>
        <v/>
      </c>
      <c r="T15" s="357">
        <f t="shared" si="23"/>
        <v>0</v>
      </c>
      <c r="U15" s="371" t="str">
        <f>+MID($AQ$22,11,1)</f>
        <v/>
      </c>
      <c r="V15" s="371" t="str">
        <f t="shared" si="4"/>
        <v/>
      </c>
      <c r="W15" s="371" t="str">
        <f t="shared" si="5"/>
        <v/>
      </c>
      <c r="X15" s="371">
        <f t="shared" si="24"/>
        <v>0</v>
      </c>
      <c r="Y15" s="377" t="str">
        <f>+MID($AQ$26,11,1)</f>
        <v/>
      </c>
      <c r="Z15" s="378" t="str">
        <f t="shared" si="6"/>
        <v/>
      </c>
      <c r="AA15" s="357" t="str">
        <f t="shared" si="7"/>
        <v/>
      </c>
      <c r="AB15" s="357">
        <f t="shared" si="25"/>
        <v>0</v>
      </c>
      <c r="AC15" s="374" t="str">
        <f>+MID($AQ$30,11,1)</f>
        <v/>
      </c>
      <c r="AD15" s="374" t="str">
        <f t="shared" si="17"/>
        <v/>
      </c>
      <c r="AE15" s="371" t="str">
        <f t="shared" si="8"/>
        <v/>
      </c>
      <c r="AF15" s="371">
        <f t="shared" si="26"/>
        <v>0</v>
      </c>
      <c r="AG15" s="378" t="str">
        <f>+MID($AQ$34,11,1)</f>
        <v/>
      </c>
      <c r="AH15" s="373" t="str">
        <f t="shared" si="18"/>
        <v/>
      </c>
      <c r="AI15" s="357" t="str">
        <f t="shared" si="9"/>
        <v/>
      </c>
      <c r="AJ15" s="357">
        <f t="shared" si="27"/>
        <v>0</v>
      </c>
      <c r="AK15" s="375"/>
      <c r="AL15" s="433" t="s">
        <v>838</v>
      </c>
      <c r="AM15" s="433" t="s">
        <v>839</v>
      </c>
      <c r="AN15" s="433">
        <f t="shared" si="19"/>
        <v>107</v>
      </c>
      <c r="AO15" s="356"/>
    </row>
    <row r="16" spans="1:52" ht="13.5" customHeight="1" thickBot="1">
      <c r="A16" s="357" t="str">
        <f>+MID($AQ$2,12,1)</f>
        <v/>
      </c>
      <c r="B16" s="357" t="str">
        <f t="shared" si="10"/>
        <v/>
      </c>
      <c r="C16" s="357" t="str">
        <f t="shared" si="11"/>
        <v/>
      </c>
      <c r="D16" s="357">
        <f t="shared" si="12"/>
        <v>0</v>
      </c>
      <c r="E16" s="371" t="str">
        <f>+MID($AQ$6,12,1)</f>
        <v/>
      </c>
      <c r="F16" s="371" t="str">
        <f t="shared" si="13"/>
        <v/>
      </c>
      <c r="G16" s="371" t="str">
        <f t="shared" si="0"/>
        <v/>
      </c>
      <c r="H16" s="371">
        <f t="shared" si="20"/>
        <v>0</v>
      </c>
      <c r="I16" s="357" t="str">
        <f>+MID($AQ$10,12,1)</f>
        <v/>
      </c>
      <c r="J16" s="357" t="str">
        <f t="shared" si="14"/>
        <v/>
      </c>
      <c r="K16" s="357" t="str">
        <f t="shared" si="1"/>
        <v/>
      </c>
      <c r="L16" s="357">
        <f t="shared" si="21"/>
        <v>0</v>
      </c>
      <c r="M16" s="371" t="str">
        <f>+MID($AQ$14,12,1)</f>
        <v/>
      </c>
      <c r="N16" s="371" t="str">
        <f t="shared" si="15"/>
        <v/>
      </c>
      <c r="O16" s="371" t="str">
        <f t="shared" si="2"/>
        <v/>
      </c>
      <c r="P16" s="371">
        <f t="shared" si="22"/>
        <v>0</v>
      </c>
      <c r="Q16" s="357" t="str">
        <f>+MID($AQ$18,12,1)</f>
        <v/>
      </c>
      <c r="R16" s="357" t="str">
        <f t="shared" si="16"/>
        <v/>
      </c>
      <c r="S16" s="357" t="str">
        <f t="shared" si="3"/>
        <v/>
      </c>
      <c r="T16" s="357">
        <f t="shared" si="23"/>
        <v>0</v>
      </c>
      <c r="U16" s="371" t="str">
        <f>+MID($AQ$22,12,1)</f>
        <v/>
      </c>
      <c r="V16" s="371" t="str">
        <f t="shared" si="4"/>
        <v/>
      </c>
      <c r="W16" s="371" t="str">
        <f t="shared" si="5"/>
        <v/>
      </c>
      <c r="X16" s="371">
        <f t="shared" si="24"/>
        <v>0</v>
      </c>
      <c r="Y16" s="377" t="str">
        <f>+MID($AQ$26,12,1)</f>
        <v/>
      </c>
      <c r="Z16" s="378" t="str">
        <f t="shared" si="6"/>
        <v/>
      </c>
      <c r="AA16" s="357" t="str">
        <f t="shared" si="7"/>
        <v/>
      </c>
      <c r="AB16" s="357">
        <f t="shared" si="25"/>
        <v>0</v>
      </c>
      <c r="AC16" s="374" t="str">
        <f>+MID($AQ$30,12,1)</f>
        <v/>
      </c>
      <c r="AD16" s="374" t="str">
        <f t="shared" si="17"/>
        <v/>
      </c>
      <c r="AE16" s="371" t="str">
        <f t="shared" si="8"/>
        <v/>
      </c>
      <c r="AF16" s="371">
        <f t="shared" si="26"/>
        <v>0</v>
      </c>
      <c r="AG16" s="378" t="str">
        <f>+MID($AQ$34,12,1)</f>
        <v/>
      </c>
      <c r="AH16" s="373" t="str">
        <f t="shared" si="18"/>
        <v/>
      </c>
      <c r="AI16" s="357" t="str">
        <f t="shared" si="9"/>
        <v/>
      </c>
      <c r="AJ16" s="357">
        <f t="shared" si="27"/>
        <v>0</v>
      </c>
      <c r="AK16" s="375"/>
      <c r="AL16" s="433" t="s">
        <v>840</v>
      </c>
      <c r="AM16" s="433" t="s">
        <v>841</v>
      </c>
      <c r="AN16" s="433">
        <f t="shared" si="19"/>
        <v>108</v>
      </c>
      <c r="AO16" s="356"/>
      <c r="AP16" s="356" t="s">
        <v>956</v>
      </c>
      <c r="AQ16" s="679" t="str">
        <f>+N5&amp;N6&amp;N7&amp;N8&amp;N9&amp;N10&amp;N11&amp;N12&amp;N13&amp;N14&amp;N15&amp;N16&amp;N17&amp;N18&amp;N19&amp;N20&amp;N21&amp;N22&amp;N23&amp;N24&amp;N25&amp;N26&amp;N27&amp;N28&amp;N29&amp;N30&amp;N31&amp;N32&amp;N33&amp;N34&amp;N35&amp;N36</f>
        <v/>
      </c>
      <c r="AR16" s="677"/>
      <c r="AS16" s="677"/>
      <c r="AT16" s="677"/>
      <c r="AU16" s="677"/>
      <c r="AV16" s="677"/>
      <c r="AW16" s="677"/>
      <c r="AX16" s="677"/>
      <c r="AY16" s="677"/>
      <c r="AZ16" s="678"/>
    </row>
    <row r="17" spans="1:42" ht="13.5" customHeight="1" thickBot="1">
      <c r="A17" s="357" t="str">
        <f>+MID($AQ$2,13,1)</f>
        <v/>
      </c>
      <c r="B17" s="357" t="str">
        <f t="shared" si="10"/>
        <v/>
      </c>
      <c r="C17" s="357" t="str">
        <f t="shared" si="11"/>
        <v/>
      </c>
      <c r="D17" s="357">
        <f t="shared" si="12"/>
        <v>0</v>
      </c>
      <c r="E17" s="371" t="str">
        <f>+MID($AQ$6,13,1)</f>
        <v/>
      </c>
      <c r="F17" s="371" t="str">
        <f t="shared" si="13"/>
        <v/>
      </c>
      <c r="G17" s="371" t="str">
        <f t="shared" si="0"/>
        <v/>
      </c>
      <c r="H17" s="371">
        <f t="shared" si="20"/>
        <v>0</v>
      </c>
      <c r="I17" s="357" t="str">
        <f>+MID($AQ$10,13,1)</f>
        <v/>
      </c>
      <c r="J17" s="357" t="str">
        <f t="shared" si="14"/>
        <v/>
      </c>
      <c r="K17" s="357" t="str">
        <f t="shared" si="1"/>
        <v/>
      </c>
      <c r="L17" s="357">
        <f t="shared" si="21"/>
        <v>0</v>
      </c>
      <c r="M17" s="371" t="str">
        <f>+MID($AQ$14,13,1)</f>
        <v/>
      </c>
      <c r="N17" s="371" t="str">
        <f t="shared" si="15"/>
        <v/>
      </c>
      <c r="O17" s="371" t="str">
        <f t="shared" si="2"/>
        <v/>
      </c>
      <c r="P17" s="371">
        <f t="shared" si="22"/>
        <v>0</v>
      </c>
      <c r="Q17" s="357" t="str">
        <f>+MID($AQ$18,13,1)</f>
        <v/>
      </c>
      <c r="R17" s="357" t="str">
        <f t="shared" si="16"/>
        <v/>
      </c>
      <c r="S17" s="357" t="str">
        <f t="shared" si="3"/>
        <v/>
      </c>
      <c r="T17" s="357">
        <f t="shared" si="23"/>
        <v>0</v>
      </c>
      <c r="U17" s="371" t="str">
        <f>+MID($AQ$22,13,1)</f>
        <v/>
      </c>
      <c r="V17" s="371" t="str">
        <f t="shared" si="4"/>
        <v/>
      </c>
      <c r="W17" s="371" t="str">
        <f t="shared" si="5"/>
        <v/>
      </c>
      <c r="X17" s="371">
        <f t="shared" si="24"/>
        <v>0</v>
      </c>
      <c r="Y17" s="377" t="str">
        <f>+MID($AQ$26,13,1)</f>
        <v/>
      </c>
      <c r="Z17" s="378" t="str">
        <f t="shared" si="6"/>
        <v/>
      </c>
      <c r="AA17" s="357" t="str">
        <f t="shared" si="7"/>
        <v/>
      </c>
      <c r="AB17" s="357">
        <f t="shared" si="25"/>
        <v>0</v>
      </c>
      <c r="AC17" s="374" t="str">
        <f>+MID($AQ$30,13,1)</f>
        <v/>
      </c>
      <c r="AD17" s="374" t="str">
        <f t="shared" si="17"/>
        <v/>
      </c>
      <c r="AE17" s="371" t="str">
        <f t="shared" si="8"/>
        <v/>
      </c>
      <c r="AF17" s="371">
        <f t="shared" si="26"/>
        <v>0</v>
      </c>
      <c r="AG17" s="378" t="str">
        <f>+MID($AQ$34,13,1)</f>
        <v/>
      </c>
      <c r="AH17" s="373" t="str">
        <f t="shared" si="18"/>
        <v/>
      </c>
      <c r="AI17" s="357" t="str">
        <f t="shared" si="9"/>
        <v/>
      </c>
      <c r="AJ17" s="357">
        <f t="shared" si="27"/>
        <v>0</v>
      </c>
      <c r="AK17" s="375"/>
      <c r="AL17" s="433" t="s">
        <v>842</v>
      </c>
      <c r="AM17" s="433" t="s">
        <v>843</v>
      </c>
      <c r="AN17" s="433">
        <f t="shared" si="19"/>
        <v>109</v>
      </c>
      <c r="AO17" s="356"/>
      <c r="AP17" s="356"/>
    </row>
    <row r="18" spans="1:52" ht="13.5" customHeight="1" thickBot="1">
      <c r="A18" s="357" t="str">
        <f>+MID($AQ$2,14,1)</f>
        <v/>
      </c>
      <c r="B18" s="357" t="str">
        <f t="shared" si="10"/>
        <v/>
      </c>
      <c r="C18" s="357" t="str">
        <f t="shared" si="11"/>
        <v/>
      </c>
      <c r="D18" s="357">
        <f t="shared" si="12"/>
        <v>0</v>
      </c>
      <c r="E18" s="371" t="str">
        <f>+MID($AQ$6,14,1)</f>
        <v/>
      </c>
      <c r="F18" s="371" t="str">
        <f t="shared" si="13"/>
        <v/>
      </c>
      <c r="G18" s="371" t="str">
        <f t="shared" si="0"/>
        <v/>
      </c>
      <c r="H18" s="371">
        <f t="shared" si="20"/>
        <v>0</v>
      </c>
      <c r="I18" s="357" t="str">
        <f>+MID($AQ$10,14,1)</f>
        <v/>
      </c>
      <c r="J18" s="357" t="str">
        <f t="shared" si="14"/>
        <v/>
      </c>
      <c r="K18" s="357" t="str">
        <f t="shared" si="1"/>
        <v/>
      </c>
      <c r="L18" s="357">
        <f t="shared" si="21"/>
        <v>0</v>
      </c>
      <c r="M18" s="371" t="str">
        <f>+MID($AQ$14,14,1)</f>
        <v/>
      </c>
      <c r="N18" s="371" t="str">
        <f t="shared" si="15"/>
        <v/>
      </c>
      <c r="O18" s="371" t="str">
        <f t="shared" si="2"/>
        <v/>
      </c>
      <c r="P18" s="371">
        <f t="shared" si="22"/>
        <v>0</v>
      </c>
      <c r="Q18" s="357" t="str">
        <f>+MID($AQ$18,14,1)</f>
        <v/>
      </c>
      <c r="R18" s="357" t="str">
        <f t="shared" si="16"/>
        <v/>
      </c>
      <c r="S18" s="357" t="str">
        <f t="shared" si="3"/>
        <v/>
      </c>
      <c r="T18" s="357">
        <f t="shared" si="23"/>
        <v>0</v>
      </c>
      <c r="U18" s="371" t="str">
        <f>+MID($AQ$22,14,1)</f>
        <v/>
      </c>
      <c r="V18" s="371" t="str">
        <f t="shared" si="4"/>
        <v/>
      </c>
      <c r="W18" s="371" t="str">
        <f t="shared" si="5"/>
        <v/>
      </c>
      <c r="X18" s="371">
        <f t="shared" si="24"/>
        <v>0</v>
      </c>
      <c r="Y18" s="377" t="str">
        <f>+MID($AQ$26,14,1)</f>
        <v/>
      </c>
      <c r="Z18" s="378" t="str">
        <f t="shared" si="6"/>
        <v/>
      </c>
      <c r="AA18" s="357" t="str">
        <f t="shared" si="7"/>
        <v/>
      </c>
      <c r="AB18" s="357">
        <f t="shared" si="25"/>
        <v>0</v>
      </c>
      <c r="AC18" s="374" t="str">
        <f>+MID($AQ$30,14,1)</f>
        <v/>
      </c>
      <c r="AD18" s="374" t="str">
        <f t="shared" si="17"/>
        <v/>
      </c>
      <c r="AE18" s="371" t="str">
        <f t="shared" si="8"/>
        <v/>
      </c>
      <c r="AF18" s="371">
        <f t="shared" si="26"/>
        <v>0</v>
      </c>
      <c r="AG18" s="378" t="str">
        <f>+MID($AQ$34,14,1)</f>
        <v/>
      </c>
      <c r="AH18" s="373" t="str">
        <f t="shared" si="18"/>
        <v/>
      </c>
      <c r="AI18" s="357" t="str">
        <f t="shared" si="9"/>
        <v/>
      </c>
      <c r="AJ18" s="357">
        <f t="shared" si="27"/>
        <v>0</v>
      </c>
      <c r="AK18" s="375"/>
      <c r="AL18" s="433" t="s">
        <v>844</v>
      </c>
      <c r="AM18" s="433" t="s">
        <v>845</v>
      </c>
      <c r="AN18" s="433">
        <f t="shared" si="19"/>
        <v>110</v>
      </c>
      <c r="AO18" s="356"/>
      <c r="AP18" s="356" t="s">
        <v>971</v>
      </c>
      <c r="AQ18" s="676" t="str">
        <f>IF(別紙①!H33="","",別紙①!H33)</f>
        <v/>
      </c>
      <c r="AR18" s="677"/>
      <c r="AS18" s="677"/>
      <c r="AT18" s="677"/>
      <c r="AU18" s="677"/>
      <c r="AV18" s="677"/>
      <c r="AW18" s="677"/>
      <c r="AX18" s="677"/>
      <c r="AY18" s="677"/>
      <c r="AZ18" s="678"/>
    </row>
    <row r="19" spans="1:41" ht="13.5" customHeight="1" thickBot="1">
      <c r="A19" s="357" t="str">
        <f>+MID($AQ$2,15,1)</f>
        <v/>
      </c>
      <c r="B19" s="357" t="str">
        <f t="shared" si="10"/>
        <v/>
      </c>
      <c r="C19" s="357" t="str">
        <f t="shared" si="11"/>
        <v/>
      </c>
      <c r="D19" s="357">
        <f t="shared" si="12"/>
        <v>0</v>
      </c>
      <c r="E19" s="371" t="str">
        <f>+MID($AQ$6,15,1)</f>
        <v/>
      </c>
      <c r="F19" s="371" t="str">
        <f t="shared" si="13"/>
        <v/>
      </c>
      <c r="G19" s="371" t="str">
        <f t="shared" si="0"/>
        <v/>
      </c>
      <c r="H19" s="371">
        <f t="shared" si="20"/>
        <v>0</v>
      </c>
      <c r="I19" s="357" t="str">
        <f>+MID($AQ$10,15,1)</f>
        <v/>
      </c>
      <c r="J19" s="357" t="str">
        <f t="shared" si="14"/>
        <v/>
      </c>
      <c r="K19" s="357" t="str">
        <f t="shared" si="1"/>
        <v/>
      </c>
      <c r="L19" s="357">
        <f t="shared" si="21"/>
        <v>0</v>
      </c>
      <c r="M19" s="371" t="str">
        <f>+MID($AQ$14,15,1)</f>
        <v/>
      </c>
      <c r="N19" s="371" t="str">
        <f t="shared" si="15"/>
        <v/>
      </c>
      <c r="O19" s="371" t="str">
        <f t="shared" si="2"/>
        <v/>
      </c>
      <c r="P19" s="371">
        <f t="shared" si="22"/>
        <v>0</v>
      </c>
      <c r="Q19" s="357" t="str">
        <f>+MID($AQ$18,15,1)</f>
        <v/>
      </c>
      <c r="R19" s="357" t="str">
        <f t="shared" si="16"/>
        <v/>
      </c>
      <c r="S19" s="357" t="str">
        <f t="shared" si="3"/>
        <v/>
      </c>
      <c r="T19" s="357">
        <f t="shared" si="23"/>
        <v>0</v>
      </c>
      <c r="U19" s="371" t="str">
        <f>+MID($AQ$22,15,1)</f>
        <v/>
      </c>
      <c r="V19" s="371" t="str">
        <f t="shared" si="4"/>
        <v/>
      </c>
      <c r="W19" s="371" t="str">
        <f t="shared" si="5"/>
        <v/>
      </c>
      <c r="X19" s="371">
        <f t="shared" si="24"/>
        <v>0</v>
      </c>
      <c r="Y19" s="377" t="str">
        <f>+MID($AQ$26,15,1)</f>
        <v/>
      </c>
      <c r="Z19" s="378" t="str">
        <f t="shared" si="6"/>
        <v/>
      </c>
      <c r="AA19" s="357" t="str">
        <f t="shared" si="7"/>
        <v/>
      </c>
      <c r="AB19" s="357">
        <f t="shared" si="25"/>
        <v>0</v>
      </c>
      <c r="AC19" s="374" t="str">
        <f>+MID($AQ$30,15,1)</f>
        <v/>
      </c>
      <c r="AD19" s="374" t="str">
        <f t="shared" si="17"/>
        <v/>
      </c>
      <c r="AE19" s="371" t="str">
        <f t="shared" si="8"/>
        <v/>
      </c>
      <c r="AF19" s="371">
        <f t="shared" si="26"/>
        <v>0</v>
      </c>
      <c r="AG19" s="378" t="str">
        <f>+MID($AQ$34,15,1)</f>
        <v/>
      </c>
      <c r="AH19" s="373" t="str">
        <f t="shared" si="18"/>
        <v/>
      </c>
      <c r="AI19" s="357" t="str">
        <f t="shared" si="9"/>
        <v/>
      </c>
      <c r="AJ19" s="357">
        <f t="shared" si="27"/>
        <v>0</v>
      </c>
      <c r="AK19" s="375"/>
      <c r="AL19" s="433" t="s">
        <v>846</v>
      </c>
      <c r="AM19" s="433" t="s">
        <v>847</v>
      </c>
      <c r="AN19" s="433">
        <f t="shared" si="19"/>
        <v>111</v>
      </c>
      <c r="AO19" s="356"/>
    </row>
    <row r="20" spans="1:52" ht="13.5" customHeight="1" thickBot="1">
      <c r="A20" s="357" t="str">
        <f>+MID($AQ$2,16,1)</f>
        <v/>
      </c>
      <c r="B20" s="357" t="str">
        <f t="shared" si="10"/>
        <v/>
      </c>
      <c r="C20" s="357" t="str">
        <f t="shared" si="11"/>
        <v/>
      </c>
      <c r="D20" s="357">
        <f t="shared" si="12"/>
        <v>0</v>
      </c>
      <c r="E20" s="371" t="str">
        <f>+MID($AQ$6,16,1)</f>
        <v/>
      </c>
      <c r="F20" s="371" t="str">
        <f t="shared" si="13"/>
        <v/>
      </c>
      <c r="G20" s="371" t="str">
        <f t="shared" si="0"/>
        <v/>
      </c>
      <c r="H20" s="371">
        <f t="shared" si="20"/>
        <v>0</v>
      </c>
      <c r="I20" s="357" t="str">
        <f>+MID($AQ$10,16,1)</f>
        <v/>
      </c>
      <c r="J20" s="357" t="str">
        <f t="shared" si="14"/>
        <v/>
      </c>
      <c r="K20" s="357" t="str">
        <f t="shared" si="1"/>
        <v/>
      </c>
      <c r="L20" s="357">
        <f t="shared" si="21"/>
        <v>0</v>
      </c>
      <c r="M20" s="371" t="str">
        <f>+MID($AQ$14,16,1)</f>
        <v/>
      </c>
      <c r="N20" s="371" t="str">
        <f t="shared" si="15"/>
        <v/>
      </c>
      <c r="O20" s="371" t="str">
        <f t="shared" si="2"/>
        <v/>
      </c>
      <c r="P20" s="371">
        <f t="shared" si="22"/>
        <v>0</v>
      </c>
      <c r="Q20" s="376" t="str">
        <f>+MID($AQ$18,16,1)</f>
        <v/>
      </c>
      <c r="R20" s="376" t="str">
        <f t="shared" si="16"/>
        <v/>
      </c>
      <c r="S20" s="357" t="str">
        <f t="shared" si="3"/>
        <v/>
      </c>
      <c r="T20" s="357">
        <f t="shared" si="23"/>
        <v>0</v>
      </c>
      <c r="U20" s="371" t="str">
        <f>+MID($AQ$22,16,1)</f>
        <v/>
      </c>
      <c r="V20" s="371" t="str">
        <f t="shared" si="4"/>
        <v/>
      </c>
      <c r="W20" s="371" t="str">
        <f t="shared" si="5"/>
        <v/>
      </c>
      <c r="X20" s="371">
        <f t="shared" si="24"/>
        <v>0</v>
      </c>
      <c r="Y20" s="377" t="str">
        <f>+MID($AQ$26,16,1)</f>
        <v/>
      </c>
      <c r="Z20" s="378" t="str">
        <f t="shared" si="6"/>
        <v/>
      </c>
      <c r="AA20" s="357" t="str">
        <f t="shared" si="7"/>
        <v/>
      </c>
      <c r="AB20" s="357">
        <f t="shared" si="25"/>
        <v>0</v>
      </c>
      <c r="AC20" s="374" t="str">
        <f>+MID($AQ$30,16,1)</f>
        <v/>
      </c>
      <c r="AD20" s="374" t="str">
        <f t="shared" si="17"/>
        <v/>
      </c>
      <c r="AE20" s="371" t="str">
        <f t="shared" si="8"/>
        <v/>
      </c>
      <c r="AF20" s="371">
        <f t="shared" si="26"/>
        <v>0</v>
      </c>
      <c r="AG20" s="378" t="str">
        <f>+MID($AQ$34,16,1)</f>
        <v/>
      </c>
      <c r="AH20" s="373" t="str">
        <f t="shared" si="18"/>
        <v/>
      </c>
      <c r="AI20" s="357" t="str">
        <f t="shared" si="9"/>
        <v/>
      </c>
      <c r="AJ20" s="357">
        <f t="shared" si="27"/>
        <v>0</v>
      </c>
      <c r="AK20" s="375"/>
      <c r="AL20" s="433" t="s">
        <v>848</v>
      </c>
      <c r="AM20" s="433" t="s">
        <v>849</v>
      </c>
      <c r="AN20" s="433">
        <f t="shared" si="19"/>
        <v>112</v>
      </c>
      <c r="AO20" s="356"/>
      <c r="AP20" s="356" t="s">
        <v>958</v>
      </c>
      <c r="AQ20" s="679" t="str">
        <f>+R5&amp;R6&amp;R7&amp;R8&amp;R9&amp;R10&amp;R11&amp;R12&amp;R13&amp;R14&amp;R15&amp;R16&amp;R17&amp;R18&amp;R19&amp;R20&amp;R21&amp;R22&amp;R23&amp;R24&amp;R25&amp;R26&amp;R27&amp;R28&amp;R29&amp;R30&amp;R31&amp;R32&amp;R33&amp;R34&amp;R35&amp;R36</f>
        <v/>
      </c>
      <c r="AR20" s="677"/>
      <c r="AS20" s="677"/>
      <c r="AT20" s="677"/>
      <c r="AU20" s="677"/>
      <c r="AV20" s="677"/>
      <c r="AW20" s="677"/>
      <c r="AX20" s="677"/>
      <c r="AY20" s="677"/>
      <c r="AZ20" s="678"/>
    </row>
    <row r="21" spans="1:42" ht="13.5" customHeight="1" thickBot="1">
      <c r="A21" s="357" t="str">
        <f>+MID($AQ$2,17,1)</f>
        <v/>
      </c>
      <c r="B21" s="357" t="str">
        <f t="shared" si="10"/>
        <v/>
      </c>
      <c r="C21" s="357" t="str">
        <f t="shared" si="11"/>
        <v/>
      </c>
      <c r="D21" s="357">
        <f t="shared" si="12"/>
        <v>0</v>
      </c>
      <c r="E21" s="371" t="str">
        <f>+MID($AQ$6,17,1)</f>
        <v/>
      </c>
      <c r="F21" s="371" t="str">
        <f t="shared" si="13"/>
        <v/>
      </c>
      <c r="G21" s="371" t="str">
        <f t="shared" si="0"/>
        <v/>
      </c>
      <c r="H21" s="371">
        <f t="shared" si="20"/>
        <v>0</v>
      </c>
      <c r="I21" s="357" t="str">
        <f>+MID($AQ$10,17,1)</f>
        <v/>
      </c>
      <c r="J21" s="357" t="str">
        <f t="shared" si="14"/>
        <v/>
      </c>
      <c r="K21" s="357" t="str">
        <f t="shared" si="1"/>
        <v/>
      </c>
      <c r="L21" s="357">
        <f t="shared" si="21"/>
        <v>0</v>
      </c>
      <c r="M21" s="371" t="str">
        <f>+MID($AQ$14,17,1)</f>
        <v/>
      </c>
      <c r="N21" s="371" t="str">
        <f t="shared" si="15"/>
        <v/>
      </c>
      <c r="O21" s="371" t="str">
        <f t="shared" si="2"/>
        <v/>
      </c>
      <c r="P21" s="371">
        <f t="shared" si="22"/>
        <v>0</v>
      </c>
      <c r="Q21" s="357" t="str">
        <f>+MID($AQ$18,17,1)</f>
        <v/>
      </c>
      <c r="R21" s="357" t="str">
        <f t="shared" si="16"/>
        <v/>
      </c>
      <c r="S21" s="357" t="str">
        <f t="shared" si="3"/>
        <v/>
      </c>
      <c r="T21" s="357">
        <f t="shared" si="23"/>
        <v>0</v>
      </c>
      <c r="U21" s="371" t="str">
        <f>+MID($AQ$22,17,1)</f>
        <v/>
      </c>
      <c r="V21" s="371" t="str">
        <f t="shared" si="4"/>
        <v/>
      </c>
      <c r="W21" s="371" t="str">
        <f t="shared" si="5"/>
        <v/>
      </c>
      <c r="X21" s="371">
        <f t="shared" si="24"/>
        <v>0</v>
      </c>
      <c r="Y21" s="377" t="str">
        <f>+MID($AQ$26,17,1)</f>
        <v/>
      </c>
      <c r="Z21" s="378" t="str">
        <f t="shared" si="6"/>
        <v/>
      </c>
      <c r="AA21" s="357" t="str">
        <f t="shared" si="7"/>
        <v/>
      </c>
      <c r="AB21" s="357">
        <f t="shared" si="25"/>
        <v>0</v>
      </c>
      <c r="AC21" s="374" t="str">
        <f>+MID($AQ$30,17,1)</f>
        <v/>
      </c>
      <c r="AD21" s="374" t="str">
        <f t="shared" si="17"/>
        <v/>
      </c>
      <c r="AE21" s="371" t="str">
        <f t="shared" si="8"/>
        <v/>
      </c>
      <c r="AF21" s="371">
        <f t="shared" si="26"/>
        <v>0</v>
      </c>
      <c r="AG21" s="378" t="str">
        <f>+MID($AQ$34,17,1)</f>
        <v/>
      </c>
      <c r="AH21" s="373" t="str">
        <f t="shared" si="18"/>
        <v/>
      </c>
      <c r="AI21" s="357" t="str">
        <f t="shared" si="9"/>
        <v/>
      </c>
      <c r="AJ21" s="357">
        <f t="shared" si="27"/>
        <v>0</v>
      </c>
      <c r="AK21" s="375"/>
      <c r="AL21" s="433" t="s">
        <v>850</v>
      </c>
      <c r="AM21" s="433" t="s">
        <v>851</v>
      </c>
      <c r="AN21" s="433">
        <f t="shared" si="19"/>
        <v>113</v>
      </c>
      <c r="AO21" s="356"/>
      <c r="AP21" s="356"/>
    </row>
    <row r="22" spans="1:52" ht="13.5" customHeight="1" thickBot="1">
      <c r="A22" s="357" t="str">
        <f>+MID($AQ$2,18,1)</f>
        <v/>
      </c>
      <c r="B22" s="357" t="str">
        <f t="shared" si="10"/>
        <v/>
      </c>
      <c r="C22" s="357" t="str">
        <f t="shared" si="11"/>
        <v/>
      </c>
      <c r="D22" s="357">
        <f t="shared" si="12"/>
        <v>0</v>
      </c>
      <c r="E22" s="371" t="str">
        <f>+MID($AQ$6,18,1)</f>
        <v/>
      </c>
      <c r="F22" s="371" t="str">
        <f t="shared" si="13"/>
        <v/>
      </c>
      <c r="G22" s="371" t="str">
        <f t="shared" si="0"/>
        <v/>
      </c>
      <c r="H22" s="371">
        <f t="shared" si="20"/>
        <v>0</v>
      </c>
      <c r="I22" s="357" t="str">
        <f>+MID($AQ$10,18,1)</f>
        <v/>
      </c>
      <c r="J22" s="357" t="str">
        <f t="shared" si="14"/>
        <v/>
      </c>
      <c r="K22" s="357" t="str">
        <f t="shared" si="1"/>
        <v/>
      </c>
      <c r="L22" s="357">
        <f t="shared" si="21"/>
        <v>0</v>
      </c>
      <c r="M22" s="371" t="str">
        <f>+MID($AQ$14,18,1)</f>
        <v/>
      </c>
      <c r="N22" s="371" t="str">
        <f t="shared" si="15"/>
        <v/>
      </c>
      <c r="O22" s="371" t="str">
        <f t="shared" si="2"/>
        <v/>
      </c>
      <c r="P22" s="371">
        <f t="shared" si="22"/>
        <v>0</v>
      </c>
      <c r="Q22" s="357" t="str">
        <f>+MID($AQ$18,18,1)</f>
        <v/>
      </c>
      <c r="R22" s="357" t="str">
        <f t="shared" si="16"/>
        <v/>
      </c>
      <c r="S22" s="357" t="str">
        <f t="shared" si="3"/>
        <v/>
      </c>
      <c r="T22" s="357">
        <f t="shared" si="23"/>
        <v>0</v>
      </c>
      <c r="U22" s="371" t="str">
        <f>+MID($AQ$22,18,1)</f>
        <v/>
      </c>
      <c r="V22" s="371" t="str">
        <f t="shared" si="4"/>
        <v/>
      </c>
      <c r="W22" s="371" t="str">
        <f t="shared" si="5"/>
        <v/>
      </c>
      <c r="X22" s="371">
        <f t="shared" si="24"/>
        <v>0</v>
      </c>
      <c r="Y22" s="377" t="str">
        <f>+MID($AQ$26,18,1)</f>
        <v/>
      </c>
      <c r="Z22" s="378" t="str">
        <f t="shared" si="6"/>
        <v/>
      </c>
      <c r="AA22" s="357" t="str">
        <f t="shared" si="7"/>
        <v/>
      </c>
      <c r="AB22" s="357">
        <f t="shared" si="25"/>
        <v>0</v>
      </c>
      <c r="AC22" s="374" t="str">
        <f>+MID($AQ$30,18,1)</f>
        <v/>
      </c>
      <c r="AD22" s="374" t="str">
        <f t="shared" si="17"/>
        <v/>
      </c>
      <c r="AE22" s="371" t="str">
        <f t="shared" si="8"/>
        <v/>
      </c>
      <c r="AF22" s="371">
        <f t="shared" si="26"/>
        <v>0</v>
      </c>
      <c r="AG22" s="378" t="str">
        <f>+MID($AQ$34,18,1)</f>
        <v/>
      </c>
      <c r="AH22" s="373" t="str">
        <f t="shared" si="18"/>
        <v/>
      </c>
      <c r="AI22" s="357" t="str">
        <f t="shared" si="9"/>
        <v/>
      </c>
      <c r="AJ22" s="357">
        <f t="shared" si="27"/>
        <v>0</v>
      </c>
      <c r="AK22" s="375"/>
      <c r="AL22" s="433" t="s">
        <v>852</v>
      </c>
      <c r="AM22" s="433" t="s">
        <v>853</v>
      </c>
      <c r="AN22" s="433">
        <f t="shared" si="19"/>
        <v>114</v>
      </c>
      <c r="AO22" s="356"/>
      <c r="AP22" s="356" t="s">
        <v>959</v>
      </c>
      <c r="AQ22" s="676" t="str">
        <f>IF(別紙①!H45="","",別紙①!H45)</f>
        <v/>
      </c>
      <c r="AR22" s="677"/>
      <c r="AS22" s="677"/>
      <c r="AT22" s="677"/>
      <c r="AU22" s="677"/>
      <c r="AV22" s="677"/>
      <c r="AW22" s="677"/>
      <c r="AX22" s="677"/>
      <c r="AY22" s="677"/>
      <c r="AZ22" s="678"/>
    </row>
    <row r="23" spans="1:41" ht="13.5" customHeight="1" thickBot="1">
      <c r="A23" s="357" t="str">
        <f>+MID($AQ$2,19,1)</f>
        <v/>
      </c>
      <c r="B23" s="357" t="str">
        <f t="shared" si="10"/>
        <v/>
      </c>
      <c r="C23" s="357" t="str">
        <f t="shared" si="11"/>
        <v/>
      </c>
      <c r="D23" s="357">
        <f t="shared" si="12"/>
        <v>0</v>
      </c>
      <c r="E23" s="371" t="str">
        <f>+MID($AQ$6,19,1)</f>
        <v/>
      </c>
      <c r="F23" s="371" t="str">
        <f t="shared" si="13"/>
        <v/>
      </c>
      <c r="G23" s="371" t="str">
        <f t="shared" si="0"/>
        <v/>
      </c>
      <c r="H23" s="371">
        <f t="shared" si="20"/>
        <v>0</v>
      </c>
      <c r="I23" s="357" t="str">
        <f>+MID($AQ$10,19,1)</f>
        <v/>
      </c>
      <c r="J23" s="357" t="str">
        <f t="shared" si="14"/>
        <v/>
      </c>
      <c r="K23" s="357" t="str">
        <f t="shared" si="1"/>
        <v/>
      </c>
      <c r="L23" s="357">
        <f t="shared" si="21"/>
        <v>0</v>
      </c>
      <c r="M23" s="371" t="str">
        <f>+MID($AQ$14,19,1)</f>
        <v/>
      </c>
      <c r="N23" s="371" t="str">
        <f t="shared" si="15"/>
        <v/>
      </c>
      <c r="O23" s="371" t="str">
        <f t="shared" si="2"/>
        <v/>
      </c>
      <c r="P23" s="371">
        <f t="shared" si="22"/>
        <v>0</v>
      </c>
      <c r="Q23" s="357" t="str">
        <f>+MID($AQ$18,19,1)</f>
        <v/>
      </c>
      <c r="R23" s="357" t="str">
        <f t="shared" si="16"/>
        <v/>
      </c>
      <c r="S23" s="357" t="str">
        <f t="shared" si="3"/>
        <v/>
      </c>
      <c r="T23" s="357">
        <f t="shared" si="23"/>
        <v>0</v>
      </c>
      <c r="U23" s="371" t="str">
        <f>+MID($AQ$22,19,1)</f>
        <v/>
      </c>
      <c r="V23" s="371" t="str">
        <f t="shared" si="4"/>
        <v/>
      </c>
      <c r="W23" s="371" t="str">
        <f t="shared" si="5"/>
        <v/>
      </c>
      <c r="X23" s="371">
        <f t="shared" si="24"/>
        <v>0</v>
      </c>
      <c r="Y23" s="377" t="str">
        <f>+MID($AQ$26,19,1)</f>
        <v/>
      </c>
      <c r="Z23" s="378" t="str">
        <f t="shared" si="6"/>
        <v/>
      </c>
      <c r="AA23" s="357" t="str">
        <f t="shared" si="7"/>
        <v/>
      </c>
      <c r="AB23" s="357">
        <f t="shared" si="25"/>
        <v>0</v>
      </c>
      <c r="AC23" s="374" t="str">
        <f>+MID($AQ$30,19,1)</f>
        <v/>
      </c>
      <c r="AD23" s="374" t="str">
        <f t="shared" si="17"/>
        <v/>
      </c>
      <c r="AE23" s="371" t="str">
        <f t="shared" si="8"/>
        <v/>
      </c>
      <c r="AF23" s="371">
        <f t="shared" si="26"/>
        <v>0</v>
      </c>
      <c r="AG23" s="378" t="str">
        <f>+MID($AQ$34,19,1)</f>
        <v/>
      </c>
      <c r="AH23" s="373" t="str">
        <f t="shared" si="18"/>
        <v/>
      </c>
      <c r="AI23" s="357" t="str">
        <f t="shared" si="9"/>
        <v/>
      </c>
      <c r="AJ23" s="357">
        <f t="shared" si="27"/>
        <v>0</v>
      </c>
      <c r="AK23" s="375"/>
      <c r="AL23" s="433" t="s">
        <v>854</v>
      </c>
      <c r="AM23" s="433" t="s">
        <v>855</v>
      </c>
      <c r="AN23" s="433">
        <f t="shared" si="19"/>
        <v>115</v>
      </c>
      <c r="AO23" s="356"/>
    </row>
    <row r="24" spans="1:52" ht="13.5" customHeight="1" thickBot="1">
      <c r="A24" s="357" t="str">
        <f>+MID($AQ$2,20,1)</f>
        <v/>
      </c>
      <c r="B24" s="357" t="str">
        <f t="shared" si="10"/>
        <v/>
      </c>
      <c r="C24" s="357" t="str">
        <f t="shared" si="11"/>
        <v/>
      </c>
      <c r="D24" s="357">
        <f t="shared" si="12"/>
        <v>0</v>
      </c>
      <c r="E24" s="371" t="str">
        <f>+MID($AQ$6,20,1)</f>
        <v/>
      </c>
      <c r="F24" s="371" t="str">
        <f t="shared" si="13"/>
        <v/>
      </c>
      <c r="G24" s="371" t="str">
        <f t="shared" si="0"/>
        <v/>
      </c>
      <c r="H24" s="371">
        <f t="shared" si="20"/>
        <v>0</v>
      </c>
      <c r="I24" s="357" t="str">
        <f>+MID($AQ$10,20,1)</f>
        <v/>
      </c>
      <c r="J24" s="357" t="str">
        <f t="shared" si="14"/>
        <v/>
      </c>
      <c r="K24" s="357" t="str">
        <f t="shared" si="1"/>
        <v/>
      </c>
      <c r="L24" s="357">
        <f t="shared" si="21"/>
        <v>0</v>
      </c>
      <c r="M24" s="371" t="str">
        <f>+MID($AQ$14,20,1)</f>
        <v/>
      </c>
      <c r="N24" s="371" t="str">
        <f t="shared" si="15"/>
        <v/>
      </c>
      <c r="O24" s="371" t="str">
        <f t="shared" si="2"/>
        <v/>
      </c>
      <c r="P24" s="371">
        <f t="shared" si="22"/>
        <v>0</v>
      </c>
      <c r="Q24" s="357" t="str">
        <f>+MID($AQ$18,20,1)</f>
        <v/>
      </c>
      <c r="R24" s="357" t="str">
        <f t="shared" si="16"/>
        <v/>
      </c>
      <c r="S24" s="357" t="str">
        <f t="shared" si="3"/>
        <v/>
      </c>
      <c r="T24" s="357">
        <f t="shared" si="23"/>
        <v>0</v>
      </c>
      <c r="U24" s="371" t="str">
        <f>+MID($AQ$22,20,1)</f>
        <v/>
      </c>
      <c r="V24" s="371" t="str">
        <f t="shared" si="4"/>
        <v/>
      </c>
      <c r="W24" s="371" t="str">
        <f t="shared" si="5"/>
        <v/>
      </c>
      <c r="X24" s="371">
        <f t="shared" si="24"/>
        <v>0</v>
      </c>
      <c r="Y24" s="377" t="str">
        <f>+MID($AQ$26,20,1)</f>
        <v/>
      </c>
      <c r="Z24" s="378" t="str">
        <f t="shared" si="6"/>
        <v/>
      </c>
      <c r="AA24" s="357" t="str">
        <f t="shared" si="7"/>
        <v/>
      </c>
      <c r="AB24" s="357">
        <f t="shared" si="25"/>
        <v>0</v>
      </c>
      <c r="AC24" s="374" t="str">
        <f>+MID($AQ$30,20,1)</f>
        <v/>
      </c>
      <c r="AD24" s="374" t="str">
        <f t="shared" si="17"/>
        <v/>
      </c>
      <c r="AE24" s="371" t="str">
        <f t="shared" si="8"/>
        <v/>
      </c>
      <c r="AF24" s="371">
        <f t="shared" si="26"/>
        <v>0</v>
      </c>
      <c r="AG24" s="378" t="str">
        <f>+MID($AQ$34,20,1)</f>
        <v/>
      </c>
      <c r="AH24" s="373" t="str">
        <f t="shared" si="18"/>
        <v/>
      </c>
      <c r="AI24" s="357" t="str">
        <f t="shared" si="9"/>
        <v/>
      </c>
      <c r="AJ24" s="357">
        <f t="shared" si="27"/>
        <v>0</v>
      </c>
      <c r="AK24" s="375"/>
      <c r="AL24" s="433" t="s">
        <v>856</v>
      </c>
      <c r="AM24" s="433" t="s">
        <v>857</v>
      </c>
      <c r="AN24" s="433">
        <f t="shared" si="19"/>
        <v>116</v>
      </c>
      <c r="AO24" s="356"/>
      <c r="AP24" s="356" t="s">
        <v>960</v>
      </c>
      <c r="AQ24" s="679" t="str">
        <f>+V5&amp;V6&amp;V7&amp;V8&amp;V9&amp;V10&amp;V11&amp;V12&amp;V13&amp;V14&amp;V15&amp;V16&amp;V17&amp;V18&amp;V19&amp;V20&amp;V21&amp;V22&amp;V23&amp;V24&amp;V25&amp;V26&amp;V27&amp;V28&amp;V29&amp;V30&amp;V31&amp;V32&amp;V33&amp;V34&amp;V35&amp;V36</f>
        <v/>
      </c>
      <c r="AR24" s="677"/>
      <c r="AS24" s="677"/>
      <c r="AT24" s="677"/>
      <c r="AU24" s="677"/>
      <c r="AV24" s="677"/>
      <c r="AW24" s="677"/>
      <c r="AX24" s="677"/>
      <c r="AY24" s="677"/>
      <c r="AZ24" s="678"/>
    </row>
    <row r="25" spans="1:42" ht="13.5" customHeight="1" thickBot="1">
      <c r="A25" s="357" t="str">
        <f>+MID($AQ$2,21,1)</f>
        <v/>
      </c>
      <c r="B25" s="357" t="str">
        <f t="shared" si="10"/>
        <v/>
      </c>
      <c r="C25" s="357" t="str">
        <f t="shared" si="11"/>
        <v/>
      </c>
      <c r="D25" s="357">
        <f t="shared" si="12"/>
        <v>0</v>
      </c>
      <c r="E25" s="371" t="str">
        <f>+MID($AQ$6,21,1)</f>
        <v/>
      </c>
      <c r="F25" s="371" t="str">
        <f t="shared" si="13"/>
        <v/>
      </c>
      <c r="G25" s="371" t="str">
        <f t="shared" si="0"/>
        <v/>
      </c>
      <c r="H25" s="371">
        <f t="shared" si="20"/>
        <v>0</v>
      </c>
      <c r="I25" s="357" t="str">
        <f>+MID($AQ$10,21,1)</f>
        <v/>
      </c>
      <c r="J25" s="357" t="str">
        <f t="shared" si="14"/>
        <v/>
      </c>
      <c r="K25" s="357" t="str">
        <f t="shared" si="1"/>
        <v/>
      </c>
      <c r="L25" s="357">
        <f t="shared" si="21"/>
        <v>0</v>
      </c>
      <c r="M25" s="371" t="str">
        <f>+MID($AQ$14,21,1)</f>
        <v/>
      </c>
      <c r="N25" s="371" t="str">
        <f t="shared" si="15"/>
        <v/>
      </c>
      <c r="O25" s="371" t="str">
        <f t="shared" si="2"/>
        <v/>
      </c>
      <c r="P25" s="371">
        <f t="shared" si="22"/>
        <v>0</v>
      </c>
      <c r="Q25" s="357" t="str">
        <f>+MID($AQ$18,21,1)</f>
        <v/>
      </c>
      <c r="R25" s="357" t="str">
        <f t="shared" si="16"/>
        <v/>
      </c>
      <c r="S25" s="357" t="str">
        <f t="shared" si="3"/>
        <v/>
      </c>
      <c r="T25" s="357">
        <f t="shared" si="23"/>
        <v>0</v>
      </c>
      <c r="U25" s="371" t="str">
        <f>+MID($AQ$22,21,1)</f>
        <v/>
      </c>
      <c r="V25" s="371" t="str">
        <f t="shared" si="4"/>
        <v/>
      </c>
      <c r="W25" s="371" t="str">
        <f t="shared" si="5"/>
        <v/>
      </c>
      <c r="X25" s="371">
        <f t="shared" si="24"/>
        <v>0</v>
      </c>
      <c r="Y25" s="377" t="str">
        <f>+MID($AQ$26,21,1)</f>
        <v/>
      </c>
      <c r="Z25" s="378" t="str">
        <f t="shared" si="6"/>
        <v/>
      </c>
      <c r="AA25" s="357" t="str">
        <f t="shared" si="7"/>
        <v/>
      </c>
      <c r="AB25" s="357">
        <f t="shared" si="25"/>
        <v>0</v>
      </c>
      <c r="AC25" s="374" t="str">
        <f>+MID($AQ$30,21,1)</f>
        <v/>
      </c>
      <c r="AD25" s="374" t="str">
        <f t="shared" si="17"/>
        <v/>
      </c>
      <c r="AE25" s="371" t="str">
        <f t="shared" si="8"/>
        <v/>
      </c>
      <c r="AF25" s="371">
        <f t="shared" si="26"/>
        <v>0</v>
      </c>
      <c r="AG25" s="378" t="str">
        <f>+MID($AQ$34,21,1)</f>
        <v/>
      </c>
      <c r="AH25" s="373" t="str">
        <f t="shared" si="18"/>
        <v/>
      </c>
      <c r="AI25" s="357" t="str">
        <f t="shared" si="9"/>
        <v/>
      </c>
      <c r="AJ25" s="357">
        <f t="shared" si="27"/>
        <v>0</v>
      </c>
      <c r="AK25" s="375"/>
      <c r="AL25" s="433" t="s">
        <v>858</v>
      </c>
      <c r="AM25" s="433" t="s">
        <v>859</v>
      </c>
      <c r="AN25" s="433">
        <f t="shared" si="19"/>
        <v>117</v>
      </c>
      <c r="AO25" s="356"/>
      <c r="AP25" s="356"/>
    </row>
    <row r="26" spans="1:52" ht="13.5" customHeight="1" thickBot="1">
      <c r="A26" s="357" t="str">
        <f>+MID($AQ$2,22,1)</f>
        <v/>
      </c>
      <c r="B26" s="357" t="str">
        <f t="shared" si="10"/>
        <v/>
      </c>
      <c r="C26" s="357" t="str">
        <f t="shared" si="11"/>
        <v/>
      </c>
      <c r="D26" s="357">
        <f t="shared" si="12"/>
        <v>0</v>
      </c>
      <c r="E26" s="371" t="str">
        <f>+MID($AQ$6,22,1)</f>
        <v/>
      </c>
      <c r="F26" s="371" t="str">
        <f t="shared" si="13"/>
        <v/>
      </c>
      <c r="G26" s="371" t="str">
        <f t="shared" si="0"/>
        <v/>
      </c>
      <c r="H26" s="371">
        <f t="shared" si="20"/>
        <v>0</v>
      </c>
      <c r="I26" s="357" t="str">
        <f>+MID($AQ$10,22,1)</f>
        <v/>
      </c>
      <c r="J26" s="357" t="str">
        <f t="shared" si="14"/>
        <v/>
      </c>
      <c r="K26" s="357" t="str">
        <f t="shared" si="1"/>
        <v/>
      </c>
      <c r="L26" s="357">
        <f t="shared" si="21"/>
        <v>0</v>
      </c>
      <c r="M26" s="371" t="str">
        <f>+MID($AQ$14,22,1)</f>
        <v/>
      </c>
      <c r="N26" s="371" t="str">
        <f t="shared" si="15"/>
        <v/>
      </c>
      <c r="O26" s="371" t="str">
        <f t="shared" si="2"/>
        <v/>
      </c>
      <c r="P26" s="371">
        <f t="shared" si="22"/>
        <v>0</v>
      </c>
      <c r="Q26" s="357" t="str">
        <f>+MID($AQ$18,22,1)</f>
        <v/>
      </c>
      <c r="R26" s="357" t="str">
        <f t="shared" si="16"/>
        <v/>
      </c>
      <c r="S26" s="357" t="str">
        <f t="shared" si="3"/>
        <v/>
      </c>
      <c r="T26" s="357">
        <f t="shared" si="23"/>
        <v>0</v>
      </c>
      <c r="U26" s="371" t="str">
        <f>+MID($AQ$22,22,1)</f>
        <v/>
      </c>
      <c r="V26" s="371" t="str">
        <f t="shared" si="4"/>
        <v/>
      </c>
      <c r="W26" s="371" t="str">
        <f t="shared" si="5"/>
        <v/>
      </c>
      <c r="X26" s="371">
        <f t="shared" si="24"/>
        <v>0</v>
      </c>
      <c r="Y26" s="377" t="str">
        <f>+MID($AQ$26,22,1)</f>
        <v/>
      </c>
      <c r="Z26" s="378" t="str">
        <f t="shared" si="6"/>
        <v/>
      </c>
      <c r="AA26" s="357" t="str">
        <f t="shared" si="7"/>
        <v/>
      </c>
      <c r="AB26" s="357">
        <f t="shared" si="25"/>
        <v>0</v>
      </c>
      <c r="AC26" s="374" t="str">
        <f>+MID($AQ$30,22,1)</f>
        <v/>
      </c>
      <c r="AD26" s="374" t="str">
        <f t="shared" si="17"/>
        <v/>
      </c>
      <c r="AE26" s="371" t="str">
        <f t="shared" si="8"/>
        <v/>
      </c>
      <c r="AF26" s="371">
        <f t="shared" si="26"/>
        <v>0</v>
      </c>
      <c r="AG26" s="378" t="str">
        <f>+MID($AQ$34,22,1)</f>
        <v/>
      </c>
      <c r="AH26" s="373" t="str">
        <f t="shared" si="18"/>
        <v/>
      </c>
      <c r="AI26" s="357" t="str">
        <f t="shared" si="9"/>
        <v/>
      </c>
      <c r="AJ26" s="357">
        <f t="shared" si="27"/>
        <v>0</v>
      </c>
      <c r="AK26" s="375"/>
      <c r="AL26" s="433" t="s">
        <v>860</v>
      </c>
      <c r="AM26" s="433" t="s">
        <v>861</v>
      </c>
      <c r="AN26" s="433">
        <f t="shared" si="19"/>
        <v>118</v>
      </c>
      <c r="AO26" s="356"/>
      <c r="AP26" s="379" t="s">
        <v>961</v>
      </c>
      <c r="AQ26" s="680"/>
      <c r="AR26" s="674"/>
      <c r="AS26" s="674"/>
      <c r="AT26" s="674"/>
      <c r="AU26" s="674"/>
      <c r="AV26" s="674"/>
      <c r="AW26" s="674"/>
      <c r="AX26" s="674"/>
      <c r="AY26" s="674"/>
      <c r="AZ26" s="675"/>
    </row>
    <row r="27" spans="1:52" ht="13.5" customHeight="1" thickBot="1">
      <c r="A27" s="357" t="str">
        <f>+MID($AQ$2,23,1)</f>
        <v/>
      </c>
      <c r="B27" s="357" t="str">
        <f t="shared" si="10"/>
        <v/>
      </c>
      <c r="C27" s="357" t="str">
        <f t="shared" si="11"/>
        <v/>
      </c>
      <c r="D27" s="357">
        <f t="shared" si="12"/>
        <v>0</v>
      </c>
      <c r="E27" s="371" t="str">
        <f>+MID($AQ$6,23,1)</f>
        <v/>
      </c>
      <c r="F27" s="371" t="str">
        <f t="shared" si="13"/>
        <v/>
      </c>
      <c r="G27" s="371" t="str">
        <f t="shared" si="0"/>
        <v/>
      </c>
      <c r="H27" s="371">
        <f t="shared" si="20"/>
        <v>0</v>
      </c>
      <c r="I27" s="357" t="str">
        <f>+MID($AQ$10,23,1)</f>
        <v/>
      </c>
      <c r="J27" s="357" t="str">
        <f t="shared" si="14"/>
        <v/>
      </c>
      <c r="K27" s="357" t="str">
        <f t="shared" si="1"/>
        <v/>
      </c>
      <c r="L27" s="357">
        <f t="shared" si="21"/>
        <v>0</v>
      </c>
      <c r="M27" s="371" t="str">
        <f>+MID($AQ$14,23,1)</f>
        <v/>
      </c>
      <c r="N27" s="371" t="str">
        <f t="shared" si="15"/>
        <v/>
      </c>
      <c r="O27" s="371" t="str">
        <f t="shared" si="2"/>
        <v/>
      </c>
      <c r="P27" s="371">
        <f t="shared" si="22"/>
        <v>0</v>
      </c>
      <c r="Q27" s="357" t="str">
        <f>+MID($AQ$18,23,1)</f>
        <v/>
      </c>
      <c r="R27" s="357" t="str">
        <f t="shared" si="16"/>
        <v/>
      </c>
      <c r="S27" s="357" t="str">
        <f t="shared" si="3"/>
        <v/>
      </c>
      <c r="T27" s="357">
        <f t="shared" si="23"/>
        <v>0</v>
      </c>
      <c r="U27" s="371" t="str">
        <f>+MID($AQ$22,23,1)</f>
        <v/>
      </c>
      <c r="V27" s="371" t="str">
        <f t="shared" si="4"/>
        <v/>
      </c>
      <c r="W27" s="371" t="str">
        <f t="shared" si="5"/>
        <v/>
      </c>
      <c r="X27" s="371">
        <f t="shared" si="24"/>
        <v>0</v>
      </c>
      <c r="Y27" s="377" t="str">
        <f>+MID($AQ$26,23,1)</f>
        <v/>
      </c>
      <c r="Z27" s="378" t="str">
        <f t="shared" si="6"/>
        <v/>
      </c>
      <c r="AA27" s="357" t="str">
        <f t="shared" si="7"/>
        <v/>
      </c>
      <c r="AB27" s="357">
        <f t="shared" si="25"/>
        <v>0</v>
      </c>
      <c r="AC27" s="374" t="str">
        <f>+MID($AQ$30,23,1)</f>
        <v/>
      </c>
      <c r="AD27" s="374" t="str">
        <f t="shared" si="17"/>
        <v/>
      </c>
      <c r="AE27" s="371" t="str">
        <f t="shared" si="8"/>
        <v/>
      </c>
      <c r="AF27" s="371">
        <f t="shared" si="26"/>
        <v>0</v>
      </c>
      <c r="AG27" s="378" t="str">
        <f>+MID($AQ$34,23,1)</f>
        <v/>
      </c>
      <c r="AH27" s="373" t="str">
        <f t="shared" si="18"/>
        <v/>
      </c>
      <c r="AI27" s="357" t="str">
        <f t="shared" si="9"/>
        <v/>
      </c>
      <c r="AJ27" s="357">
        <f t="shared" si="27"/>
        <v>0</v>
      </c>
      <c r="AK27" s="375"/>
      <c r="AL27" s="433" t="s">
        <v>862</v>
      </c>
      <c r="AM27" s="433" t="s">
        <v>863</v>
      </c>
      <c r="AN27" s="433">
        <f t="shared" si="19"/>
        <v>119</v>
      </c>
      <c r="AO27" s="356"/>
      <c r="AP27" s="380"/>
      <c r="AQ27" s="380"/>
      <c r="AR27" s="380"/>
      <c r="AS27" s="380"/>
      <c r="AT27" s="380"/>
      <c r="AU27" s="380"/>
      <c r="AV27" s="380"/>
      <c r="AW27" s="380"/>
      <c r="AX27" s="380"/>
      <c r="AY27" s="380"/>
      <c r="AZ27" s="380"/>
    </row>
    <row r="28" spans="1:52" ht="13.5" customHeight="1" thickBot="1">
      <c r="A28" s="357" t="str">
        <f>+MID($AQ$2,24,1)</f>
        <v/>
      </c>
      <c r="B28" s="357" t="str">
        <f t="shared" si="10"/>
        <v/>
      </c>
      <c r="C28" s="357" t="str">
        <f t="shared" si="11"/>
        <v/>
      </c>
      <c r="D28" s="357">
        <f t="shared" si="12"/>
        <v>0</v>
      </c>
      <c r="E28" s="371" t="str">
        <f>+MID($AQ$6,24,1)</f>
        <v/>
      </c>
      <c r="F28" s="371" t="str">
        <f t="shared" si="13"/>
        <v/>
      </c>
      <c r="G28" s="371" t="str">
        <f t="shared" si="0"/>
        <v/>
      </c>
      <c r="H28" s="371">
        <f t="shared" si="20"/>
        <v>0</v>
      </c>
      <c r="I28" s="357" t="str">
        <f>+MID($AQ$10,24,1)</f>
        <v/>
      </c>
      <c r="J28" s="357" t="str">
        <f t="shared" si="14"/>
        <v/>
      </c>
      <c r="K28" s="357" t="str">
        <f t="shared" si="1"/>
        <v/>
      </c>
      <c r="L28" s="357">
        <f t="shared" si="21"/>
        <v>0</v>
      </c>
      <c r="M28" s="371" t="str">
        <f>+MID($AQ$14,24,1)</f>
        <v/>
      </c>
      <c r="N28" s="371" t="str">
        <f t="shared" si="15"/>
        <v/>
      </c>
      <c r="O28" s="371" t="str">
        <f t="shared" si="2"/>
        <v/>
      </c>
      <c r="P28" s="371">
        <f t="shared" si="22"/>
        <v>0</v>
      </c>
      <c r="Q28" s="357" t="str">
        <f>+MID($AQ$18,24,1)</f>
        <v/>
      </c>
      <c r="R28" s="357" t="str">
        <f t="shared" si="16"/>
        <v/>
      </c>
      <c r="S28" s="357" t="str">
        <f t="shared" si="3"/>
        <v/>
      </c>
      <c r="T28" s="357">
        <f t="shared" si="23"/>
        <v>0</v>
      </c>
      <c r="U28" s="371" t="str">
        <f>+MID($AQ$22,24,1)</f>
        <v/>
      </c>
      <c r="V28" s="371" t="str">
        <f t="shared" si="4"/>
        <v/>
      </c>
      <c r="W28" s="371" t="str">
        <f t="shared" si="5"/>
        <v/>
      </c>
      <c r="X28" s="371">
        <f t="shared" si="24"/>
        <v>0</v>
      </c>
      <c r="Y28" s="377" t="str">
        <f>+MID($AQ$26,24,1)</f>
        <v/>
      </c>
      <c r="Z28" s="378" t="str">
        <f t="shared" si="6"/>
        <v/>
      </c>
      <c r="AA28" s="357" t="str">
        <f t="shared" si="7"/>
        <v/>
      </c>
      <c r="AB28" s="357">
        <f t="shared" si="25"/>
        <v>0</v>
      </c>
      <c r="AC28" s="374" t="str">
        <f>+MID($AQ$30,24,1)</f>
        <v/>
      </c>
      <c r="AD28" s="374" t="str">
        <f t="shared" si="17"/>
        <v/>
      </c>
      <c r="AE28" s="371" t="str">
        <f t="shared" si="8"/>
        <v/>
      </c>
      <c r="AF28" s="371">
        <f t="shared" si="26"/>
        <v>0</v>
      </c>
      <c r="AG28" s="378" t="str">
        <f>+MID($AQ$34,24,1)</f>
        <v/>
      </c>
      <c r="AH28" s="373" t="str">
        <f t="shared" si="18"/>
        <v/>
      </c>
      <c r="AI28" s="357" t="str">
        <f t="shared" si="9"/>
        <v/>
      </c>
      <c r="AJ28" s="357">
        <f t="shared" si="27"/>
        <v>0</v>
      </c>
      <c r="AK28" s="375"/>
      <c r="AL28" s="433" t="s">
        <v>864</v>
      </c>
      <c r="AM28" s="433" t="s">
        <v>865</v>
      </c>
      <c r="AN28" s="433">
        <f t="shared" si="19"/>
        <v>120</v>
      </c>
      <c r="AO28" s="356"/>
      <c r="AP28" s="379" t="s">
        <v>962</v>
      </c>
      <c r="AQ28" s="673" t="str">
        <f>+Z5&amp;Z6&amp;Z7&amp;Z8&amp;Z9&amp;Z10&amp;Z11&amp;Z12&amp;Z13&amp;Z14&amp;Z15&amp;Z16&amp;Z17&amp;Z18&amp;Z19&amp;Z20&amp;Z21&amp;Z22&amp;Z23&amp;Z24&amp;Z25&amp;Z26&amp;Z27&amp;Z28&amp;Z29&amp;Z30&amp;Z31&amp;Z32&amp;Z33&amp;Z34&amp;Z35&amp;Z36</f>
        <v/>
      </c>
      <c r="AR28" s="674"/>
      <c r="AS28" s="674"/>
      <c r="AT28" s="674"/>
      <c r="AU28" s="674"/>
      <c r="AV28" s="674"/>
      <c r="AW28" s="674"/>
      <c r="AX28" s="674"/>
      <c r="AY28" s="674"/>
      <c r="AZ28" s="675"/>
    </row>
    <row r="29" spans="1:52" ht="13.5" customHeight="1" thickBot="1">
      <c r="A29" s="357" t="str">
        <f>+MID($AQ$2,25,1)</f>
        <v/>
      </c>
      <c r="B29" s="357" t="str">
        <f t="shared" si="10"/>
        <v/>
      </c>
      <c r="C29" s="357" t="str">
        <f t="shared" si="11"/>
        <v/>
      </c>
      <c r="D29" s="357">
        <f t="shared" si="12"/>
        <v>0</v>
      </c>
      <c r="E29" s="371" t="str">
        <f>+MID($AQ$6,25,1)</f>
        <v/>
      </c>
      <c r="F29" s="371" t="str">
        <f t="shared" si="13"/>
        <v/>
      </c>
      <c r="G29" s="371" t="str">
        <f t="shared" si="0"/>
        <v/>
      </c>
      <c r="H29" s="371">
        <f t="shared" si="20"/>
        <v>0</v>
      </c>
      <c r="I29" s="357" t="str">
        <f>+MID($AQ$10,25,1)</f>
        <v/>
      </c>
      <c r="J29" s="357" t="str">
        <f t="shared" si="14"/>
        <v/>
      </c>
      <c r="K29" s="357" t="str">
        <f t="shared" si="1"/>
        <v/>
      </c>
      <c r="L29" s="357">
        <f t="shared" si="21"/>
        <v>0</v>
      </c>
      <c r="M29" s="371" t="str">
        <f>+MID($AQ$14,25,1)</f>
        <v/>
      </c>
      <c r="N29" s="371" t="str">
        <f t="shared" si="15"/>
        <v/>
      </c>
      <c r="O29" s="371" t="str">
        <f t="shared" si="2"/>
        <v/>
      </c>
      <c r="P29" s="371">
        <f t="shared" si="22"/>
        <v>0</v>
      </c>
      <c r="Q29" s="357" t="str">
        <f>+MID($AQ$18,25,1)</f>
        <v/>
      </c>
      <c r="R29" s="357" t="str">
        <f t="shared" si="16"/>
        <v/>
      </c>
      <c r="S29" s="357" t="str">
        <f t="shared" si="3"/>
        <v/>
      </c>
      <c r="T29" s="357">
        <f t="shared" si="23"/>
        <v>0</v>
      </c>
      <c r="U29" s="371" t="str">
        <f>+MID($AQ$22,25,1)</f>
        <v/>
      </c>
      <c r="V29" s="371" t="str">
        <f t="shared" si="4"/>
        <v/>
      </c>
      <c r="W29" s="371" t="str">
        <f t="shared" si="5"/>
        <v/>
      </c>
      <c r="X29" s="371">
        <f t="shared" si="24"/>
        <v>0</v>
      </c>
      <c r="Y29" s="377" t="str">
        <f>+MID($AQ$26,25,1)</f>
        <v/>
      </c>
      <c r="Z29" s="378" t="str">
        <f t="shared" si="6"/>
        <v/>
      </c>
      <c r="AA29" s="357" t="str">
        <f t="shared" si="7"/>
        <v/>
      </c>
      <c r="AB29" s="357">
        <f t="shared" si="25"/>
        <v>0</v>
      </c>
      <c r="AC29" s="374" t="str">
        <f>+MID($AQ$30,25,1)</f>
        <v/>
      </c>
      <c r="AD29" s="374" t="str">
        <f t="shared" si="17"/>
        <v/>
      </c>
      <c r="AE29" s="371" t="str">
        <f t="shared" si="8"/>
        <v/>
      </c>
      <c r="AF29" s="371">
        <f t="shared" si="26"/>
        <v>0</v>
      </c>
      <c r="AG29" s="378" t="str">
        <f>+MID($AQ$34,25,1)</f>
        <v/>
      </c>
      <c r="AH29" s="373" t="str">
        <f t="shared" si="18"/>
        <v/>
      </c>
      <c r="AI29" s="357" t="str">
        <f t="shared" si="9"/>
        <v/>
      </c>
      <c r="AJ29" s="357">
        <f t="shared" si="27"/>
        <v>0</v>
      </c>
      <c r="AK29" s="375"/>
      <c r="AL29" s="433" t="s">
        <v>866</v>
      </c>
      <c r="AM29" s="433" t="s">
        <v>867</v>
      </c>
      <c r="AN29" s="433">
        <f t="shared" si="19"/>
        <v>121</v>
      </c>
      <c r="AO29" s="356"/>
      <c r="AP29" s="379"/>
      <c r="AQ29" s="380"/>
      <c r="AR29" s="380"/>
      <c r="AS29" s="380"/>
      <c r="AT29" s="380"/>
      <c r="AU29" s="380"/>
      <c r="AV29" s="380"/>
      <c r="AW29" s="380"/>
      <c r="AX29" s="380"/>
      <c r="AY29" s="380"/>
      <c r="AZ29" s="380"/>
    </row>
    <row r="30" spans="1:52" ht="13.5" customHeight="1" thickBot="1">
      <c r="A30" s="357" t="str">
        <f>+MID($AQ$2,26,1)</f>
        <v/>
      </c>
      <c r="B30" s="357" t="str">
        <f t="shared" si="10"/>
        <v/>
      </c>
      <c r="C30" s="357" t="str">
        <f t="shared" si="11"/>
        <v/>
      </c>
      <c r="D30" s="357">
        <f t="shared" si="12"/>
        <v>0</v>
      </c>
      <c r="E30" s="371" t="str">
        <f>+MID($AQ$6,26,1)</f>
        <v/>
      </c>
      <c r="F30" s="371" t="str">
        <f t="shared" si="13"/>
        <v/>
      </c>
      <c r="G30" s="371" t="str">
        <f t="shared" si="0"/>
        <v/>
      </c>
      <c r="H30" s="371">
        <f t="shared" si="20"/>
        <v>0</v>
      </c>
      <c r="I30" s="357" t="str">
        <f>+MID($AQ$10,26,1)</f>
        <v/>
      </c>
      <c r="J30" s="357" t="str">
        <f t="shared" si="14"/>
        <v/>
      </c>
      <c r="K30" s="357" t="str">
        <f t="shared" si="1"/>
        <v/>
      </c>
      <c r="L30" s="357">
        <f t="shared" si="21"/>
        <v>0</v>
      </c>
      <c r="M30" s="371" t="str">
        <f>+MID($AQ$14,26,1)</f>
        <v/>
      </c>
      <c r="N30" s="371" t="str">
        <f t="shared" si="15"/>
        <v/>
      </c>
      <c r="O30" s="371" t="str">
        <f t="shared" si="2"/>
        <v/>
      </c>
      <c r="P30" s="371">
        <f t="shared" si="22"/>
        <v>0</v>
      </c>
      <c r="Q30" s="376" t="str">
        <f>+MID($AQ$18,26,1)</f>
        <v/>
      </c>
      <c r="R30" s="376" t="str">
        <f t="shared" si="16"/>
        <v/>
      </c>
      <c r="S30" s="357" t="str">
        <f t="shared" si="3"/>
        <v/>
      </c>
      <c r="T30" s="357">
        <f t="shared" si="23"/>
        <v>0</v>
      </c>
      <c r="U30" s="371" t="str">
        <f>+MID($AQ$22,26,1)</f>
        <v/>
      </c>
      <c r="V30" s="371" t="str">
        <f t="shared" si="4"/>
        <v/>
      </c>
      <c r="W30" s="371" t="str">
        <f t="shared" si="5"/>
        <v/>
      </c>
      <c r="X30" s="371">
        <f t="shared" si="24"/>
        <v>0</v>
      </c>
      <c r="Y30" s="377" t="str">
        <f>+MID($AQ$26,26,1)</f>
        <v/>
      </c>
      <c r="Z30" s="378" t="str">
        <f t="shared" si="6"/>
        <v/>
      </c>
      <c r="AA30" s="357" t="str">
        <f t="shared" si="7"/>
        <v/>
      </c>
      <c r="AB30" s="357">
        <f t="shared" si="25"/>
        <v>0</v>
      </c>
      <c r="AC30" s="374" t="str">
        <f>+MID($AQ$30,26,1)</f>
        <v/>
      </c>
      <c r="AD30" s="374" t="str">
        <f t="shared" si="17"/>
        <v/>
      </c>
      <c r="AE30" s="371" t="str">
        <f t="shared" si="8"/>
        <v/>
      </c>
      <c r="AF30" s="371">
        <f t="shared" si="26"/>
        <v>0</v>
      </c>
      <c r="AG30" s="378" t="str">
        <f>+MID($AQ$34,26,1)</f>
        <v/>
      </c>
      <c r="AH30" s="373" t="str">
        <f t="shared" si="18"/>
        <v/>
      </c>
      <c r="AI30" s="357" t="str">
        <f t="shared" si="9"/>
        <v/>
      </c>
      <c r="AJ30" s="357">
        <f t="shared" si="27"/>
        <v>0</v>
      </c>
      <c r="AK30" s="375"/>
      <c r="AL30" s="433" t="s">
        <v>868</v>
      </c>
      <c r="AM30" s="433" t="s">
        <v>869</v>
      </c>
      <c r="AN30" s="433">
        <f t="shared" si="19"/>
        <v>122</v>
      </c>
      <c r="AO30" s="356"/>
      <c r="AP30" s="379" t="s">
        <v>963</v>
      </c>
      <c r="AQ30" s="680"/>
      <c r="AR30" s="674"/>
      <c r="AS30" s="674"/>
      <c r="AT30" s="674"/>
      <c r="AU30" s="674"/>
      <c r="AV30" s="674"/>
      <c r="AW30" s="674"/>
      <c r="AX30" s="674"/>
      <c r="AY30" s="674"/>
      <c r="AZ30" s="675"/>
    </row>
    <row r="31" spans="1:52" ht="13.5" customHeight="1" thickBot="1">
      <c r="A31" s="357" t="str">
        <f>+MID($AQ$2,27,1)</f>
        <v/>
      </c>
      <c r="B31" s="357" t="str">
        <f t="shared" si="10"/>
        <v/>
      </c>
      <c r="C31" s="357" t="str">
        <f t="shared" si="11"/>
        <v/>
      </c>
      <c r="D31" s="357">
        <f t="shared" si="12"/>
        <v>0</v>
      </c>
      <c r="E31" s="371" t="str">
        <f>+MID($AQ$6,27,1)</f>
        <v/>
      </c>
      <c r="F31" s="371" t="str">
        <f t="shared" si="13"/>
        <v/>
      </c>
      <c r="G31" s="371" t="str">
        <f t="shared" si="0"/>
        <v/>
      </c>
      <c r="H31" s="371">
        <f t="shared" si="20"/>
        <v>0</v>
      </c>
      <c r="I31" s="357" t="str">
        <f>+MID($AQ$10,27,1)</f>
        <v/>
      </c>
      <c r="J31" s="357" t="str">
        <f t="shared" si="14"/>
        <v/>
      </c>
      <c r="K31" s="357" t="str">
        <f t="shared" si="1"/>
        <v/>
      </c>
      <c r="L31" s="357">
        <f t="shared" si="21"/>
        <v>0</v>
      </c>
      <c r="M31" s="371" t="str">
        <f>+MID($AQ$14,27,1)</f>
        <v/>
      </c>
      <c r="N31" s="371" t="str">
        <f t="shared" si="15"/>
        <v/>
      </c>
      <c r="O31" s="371" t="str">
        <f t="shared" si="2"/>
        <v/>
      </c>
      <c r="P31" s="371">
        <f t="shared" si="22"/>
        <v>0</v>
      </c>
      <c r="Q31" s="357" t="str">
        <f>+MID($AQ$18,27,1)</f>
        <v/>
      </c>
      <c r="R31" s="357" t="str">
        <f t="shared" si="16"/>
        <v/>
      </c>
      <c r="S31" s="357" t="str">
        <f t="shared" si="3"/>
        <v/>
      </c>
      <c r="T31" s="357">
        <f t="shared" si="23"/>
        <v>0</v>
      </c>
      <c r="U31" s="371" t="str">
        <f>+MID($AQ$22,27,1)</f>
        <v/>
      </c>
      <c r="V31" s="371" t="str">
        <f t="shared" si="4"/>
        <v/>
      </c>
      <c r="W31" s="371" t="str">
        <f t="shared" si="5"/>
        <v/>
      </c>
      <c r="X31" s="371">
        <f t="shared" si="24"/>
        <v>0</v>
      </c>
      <c r="Y31" s="377" t="str">
        <f>+MID($AQ$26,27,1)</f>
        <v/>
      </c>
      <c r="Z31" s="378" t="str">
        <f t="shared" si="6"/>
        <v/>
      </c>
      <c r="AA31" s="357" t="str">
        <f t="shared" si="7"/>
        <v/>
      </c>
      <c r="AB31" s="357">
        <f t="shared" si="25"/>
        <v>0</v>
      </c>
      <c r="AC31" s="374" t="str">
        <f>+MID($AQ$30,27,1)</f>
        <v/>
      </c>
      <c r="AD31" s="374" t="str">
        <f t="shared" si="17"/>
        <v/>
      </c>
      <c r="AE31" s="371" t="str">
        <f t="shared" si="8"/>
        <v/>
      </c>
      <c r="AF31" s="371">
        <f t="shared" si="26"/>
        <v>0</v>
      </c>
      <c r="AG31" s="378" t="str">
        <f>+MID($AQ$34,27,1)</f>
        <v/>
      </c>
      <c r="AH31" s="373" t="str">
        <f t="shared" si="18"/>
        <v/>
      </c>
      <c r="AI31" s="357" t="str">
        <f t="shared" si="9"/>
        <v/>
      </c>
      <c r="AJ31" s="357">
        <f t="shared" si="27"/>
        <v>0</v>
      </c>
      <c r="AK31" s="375"/>
      <c r="AL31" s="433" t="s">
        <v>870</v>
      </c>
      <c r="AM31" s="433" t="s">
        <v>871</v>
      </c>
      <c r="AN31" s="433">
        <f t="shared" si="19"/>
        <v>45</v>
      </c>
      <c r="AO31" s="356"/>
      <c r="AP31" s="380"/>
      <c r="AQ31" s="380"/>
      <c r="AR31" s="380"/>
      <c r="AS31" s="380"/>
      <c r="AT31" s="380"/>
      <c r="AU31" s="380"/>
      <c r="AV31" s="380"/>
      <c r="AW31" s="380"/>
      <c r="AX31" s="380"/>
      <c r="AY31" s="380"/>
      <c r="AZ31" s="380"/>
    </row>
    <row r="32" spans="1:52" ht="13.5" customHeight="1" thickBot="1">
      <c r="A32" s="357" t="str">
        <f>+MID($AQ$2,28,1)</f>
        <v/>
      </c>
      <c r="B32" s="357" t="str">
        <f t="shared" si="10"/>
        <v/>
      </c>
      <c r="C32" s="357" t="str">
        <f t="shared" si="11"/>
        <v/>
      </c>
      <c r="D32" s="357">
        <f t="shared" si="12"/>
        <v>0</v>
      </c>
      <c r="E32" s="371" t="str">
        <f>+MID($AQ$6,28,1)</f>
        <v/>
      </c>
      <c r="F32" s="371" t="str">
        <f t="shared" si="13"/>
        <v/>
      </c>
      <c r="G32" s="371" t="str">
        <f t="shared" si="0"/>
        <v/>
      </c>
      <c r="H32" s="371">
        <f t="shared" si="20"/>
        <v>0</v>
      </c>
      <c r="I32" s="357" t="str">
        <f>+MID($AQ$10,28,1)</f>
        <v/>
      </c>
      <c r="J32" s="357" t="str">
        <f t="shared" si="14"/>
        <v/>
      </c>
      <c r="K32" s="357" t="str">
        <f t="shared" si="1"/>
        <v/>
      </c>
      <c r="L32" s="357">
        <f t="shared" si="21"/>
        <v>0</v>
      </c>
      <c r="M32" s="371" t="str">
        <f>+MID($AQ$14,28,1)</f>
        <v/>
      </c>
      <c r="N32" s="371" t="str">
        <f t="shared" si="15"/>
        <v/>
      </c>
      <c r="O32" s="371" t="str">
        <f t="shared" si="2"/>
        <v/>
      </c>
      <c r="P32" s="371">
        <f t="shared" si="22"/>
        <v>0</v>
      </c>
      <c r="Q32" s="357" t="str">
        <f>+MID($AQ$18,28,1)</f>
        <v/>
      </c>
      <c r="R32" s="357" t="str">
        <f t="shared" si="16"/>
        <v/>
      </c>
      <c r="S32" s="357" t="str">
        <f t="shared" si="3"/>
        <v/>
      </c>
      <c r="T32" s="357">
        <f t="shared" si="23"/>
        <v>0</v>
      </c>
      <c r="U32" s="371" t="str">
        <f>+MID($AQ$22,28,1)</f>
        <v/>
      </c>
      <c r="V32" s="371" t="str">
        <f t="shared" si="4"/>
        <v/>
      </c>
      <c r="W32" s="371" t="str">
        <f t="shared" si="5"/>
        <v/>
      </c>
      <c r="X32" s="371">
        <f t="shared" si="24"/>
        <v>0</v>
      </c>
      <c r="Y32" s="377" t="str">
        <f>+MID($AQ$26,28,1)</f>
        <v/>
      </c>
      <c r="Z32" s="378" t="str">
        <f t="shared" si="6"/>
        <v/>
      </c>
      <c r="AA32" s="357" t="str">
        <f t="shared" si="7"/>
        <v/>
      </c>
      <c r="AB32" s="357">
        <f t="shared" si="25"/>
        <v>0</v>
      </c>
      <c r="AC32" s="374" t="str">
        <f>+MID($AQ$30,28,1)</f>
        <v/>
      </c>
      <c r="AD32" s="374" t="str">
        <f t="shared" si="17"/>
        <v/>
      </c>
      <c r="AE32" s="371" t="str">
        <f t="shared" si="8"/>
        <v/>
      </c>
      <c r="AF32" s="371">
        <f t="shared" si="26"/>
        <v>0</v>
      </c>
      <c r="AG32" s="378" t="str">
        <f>+MID($AQ$34,28,1)</f>
        <v/>
      </c>
      <c r="AH32" s="373" t="str">
        <f t="shared" si="18"/>
        <v/>
      </c>
      <c r="AI32" s="357" t="str">
        <f t="shared" si="9"/>
        <v/>
      </c>
      <c r="AJ32" s="357">
        <f t="shared" si="27"/>
        <v>0</v>
      </c>
      <c r="AK32" s="375"/>
      <c r="AL32" s="433" t="s">
        <v>872</v>
      </c>
      <c r="AM32" s="433" t="s">
        <v>873</v>
      </c>
      <c r="AN32" s="433">
        <f t="shared" si="19"/>
        <v>64</v>
      </c>
      <c r="AO32" s="356"/>
      <c r="AP32" s="379" t="s">
        <v>964</v>
      </c>
      <c r="AQ32" s="673" t="str">
        <f>+AD5&amp;AD6&amp;AD7&amp;AD8&amp;AD9&amp;AD10&amp;AD11&amp;AD12&amp;AD13&amp;AD14&amp;AD15&amp;AD16&amp;AD17&amp;AD18&amp;AD19&amp;AD20&amp;AD21&amp;AD22&amp;AD23&amp;AD24&amp;AD25&amp;AD26&amp;AD27&amp;AD28&amp;AD29&amp;AD30&amp;AD31&amp;AD32&amp;AD33&amp;AD34&amp;AD35&amp;AD36</f>
        <v/>
      </c>
      <c r="AR32" s="674"/>
      <c r="AS32" s="674"/>
      <c r="AT32" s="674"/>
      <c r="AU32" s="674"/>
      <c r="AV32" s="674"/>
      <c r="AW32" s="674"/>
      <c r="AX32" s="674"/>
      <c r="AY32" s="674"/>
      <c r="AZ32" s="675"/>
    </row>
    <row r="33" spans="1:52" ht="13.5" customHeight="1" thickBot="1">
      <c r="A33" s="357" t="str">
        <f>+MID($AQ$2,29,1)</f>
        <v/>
      </c>
      <c r="B33" s="357" t="str">
        <f t="shared" si="10"/>
        <v/>
      </c>
      <c r="C33" s="357" t="str">
        <f t="shared" si="11"/>
        <v/>
      </c>
      <c r="D33" s="357">
        <f t="shared" si="12"/>
        <v>0</v>
      </c>
      <c r="E33" s="371" t="str">
        <f>+MID($AQ$6,29,1)</f>
        <v/>
      </c>
      <c r="F33" s="371" t="str">
        <f t="shared" si="13"/>
        <v/>
      </c>
      <c r="G33" s="371" t="str">
        <f t="shared" si="0"/>
        <v/>
      </c>
      <c r="H33" s="371">
        <f t="shared" si="20"/>
        <v>0</v>
      </c>
      <c r="I33" s="357" t="str">
        <f>+MID($AQ$10,29,1)</f>
        <v/>
      </c>
      <c r="J33" s="357" t="str">
        <f t="shared" si="14"/>
        <v/>
      </c>
      <c r="K33" s="357" t="str">
        <f t="shared" si="1"/>
        <v/>
      </c>
      <c r="L33" s="357">
        <f t="shared" si="21"/>
        <v>0</v>
      </c>
      <c r="M33" s="371" t="str">
        <f>+MID($AQ$14,29,1)</f>
        <v/>
      </c>
      <c r="N33" s="371" t="str">
        <f t="shared" si="15"/>
        <v/>
      </c>
      <c r="O33" s="371" t="str">
        <f t="shared" si="2"/>
        <v/>
      </c>
      <c r="P33" s="371">
        <f t="shared" si="22"/>
        <v>0</v>
      </c>
      <c r="Q33" s="357" t="str">
        <f>+MID($AQ$18,29,1)</f>
        <v/>
      </c>
      <c r="R33" s="357" t="str">
        <f t="shared" si="16"/>
        <v/>
      </c>
      <c r="S33" s="357" t="str">
        <f t="shared" si="3"/>
        <v/>
      </c>
      <c r="T33" s="357">
        <f t="shared" si="23"/>
        <v>0</v>
      </c>
      <c r="U33" s="371" t="str">
        <f>+MID($AQ$22,29,1)</f>
        <v/>
      </c>
      <c r="V33" s="371" t="str">
        <f t="shared" si="4"/>
        <v/>
      </c>
      <c r="W33" s="371" t="str">
        <f t="shared" si="5"/>
        <v/>
      </c>
      <c r="X33" s="371">
        <f t="shared" si="24"/>
        <v>0</v>
      </c>
      <c r="Y33" s="372" t="str">
        <f>+MID($AQ$26,29,1)</f>
        <v/>
      </c>
      <c r="Z33" s="373" t="str">
        <f t="shared" si="6"/>
        <v/>
      </c>
      <c r="AA33" s="357" t="str">
        <f t="shared" si="7"/>
        <v/>
      </c>
      <c r="AB33" s="357">
        <f t="shared" si="25"/>
        <v>0</v>
      </c>
      <c r="AC33" s="374" t="str">
        <f>+MID($AQ$30,29,1)</f>
        <v/>
      </c>
      <c r="AD33" s="374" t="str">
        <f t="shared" si="17"/>
        <v/>
      </c>
      <c r="AE33" s="371" t="str">
        <f t="shared" si="8"/>
        <v/>
      </c>
      <c r="AF33" s="371">
        <f t="shared" si="26"/>
        <v>0</v>
      </c>
      <c r="AG33" s="373" t="str">
        <f>+MID($AQ$34,29,1)</f>
        <v/>
      </c>
      <c r="AH33" s="373" t="str">
        <f t="shared" si="18"/>
        <v/>
      </c>
      <c r="AI33" s="357" t="str">
        <f t="shared" si="9"/>
        <v/>
      </c>
      <c r="AJ33" s="357">
        <f t="shared" si="27"/>
        <v>0</v>
      </c>
      <c r="AK33" s="375"/>
      <c r="AL33" s="433" t="s">
        <v>874</v>
      </c>
      <c r="AM33" s="433" t="s">
        <v>1068</v>
      </c>
      <c r="AN33" s="433">
        <f t="shared" si="19"/>
        <v>35</v>
      </c>
      <c r="AO33" s="356"/>
      <c r="AP33" s="379"/>
      <c r="AQ33" s="380"/>
      <c r="AR33" s="380"/>
      <c r="AS33" s="380"/>
      <c r="AT33" s="380"/>
      <c r="AU33" s="380"/>
      <c r="AV33" s="380"/>
      <c r="AW33" s="380"/>
      <c r="AX33" s="380"/>
      <c r="AY33" s="380"/>
      <c r="AZ33" s="380"/>
    </row>
    <row r="34" spans="1:52" ht="13.5" customHeight="1" thickBot="1">
      <c r="A34" s="357" t="str">
        <f>+MID($AQ$2,30,1)</f>
        <v/>
      </c>
      <c r="B34" s="357" t="str">
        <f t="shared" si="10"/>
        <v/>
      </c>
      <c r="C34" s="357" t="str">
        <f t="shared" si="11"/>
        <v/>
      </c>
      <c r="D34" s="357">
        <f t="shared" si="12"/>
        <v>0</v>
      </c>
      <c r="E34" s="371" t="str">
        <f>+MID($AQ$6,30,1)</f>
        <v/>
      </c>
      <c r="F34" s="371" t="str">
        <f t="shared" si="13"/>
        <v/>
      </c>
      <c r="G34" s="371" t="str">
        <f t="shared" si="0"/>
        <v/>
      </c>
      <c r="H34" s="371">
        <f t="shared" si="20"/>
        <v>0</v>
      </c>
      <c r="I34" s="357" t="str">
        <f>+MID($AQ$10,30,1)</f>
        <v/>
      </c>
      <c r="J34" s="357" t="str">
        <f t="shared" si="14"/>
        <v/>
      </c>
      <c r="K34" s="357" t="str">
        <f t="shared" si="1"/>
        <v/>
      </c>
      <c r="L34" s="357">
        <f t="shared" si="21"/>
        <v>0</v>
      </c>
      <c r="M34" s="371" t="str">
        <f>+MID($AQ$14,30,1)</f>
        <v/>
      </c>
      <c r="N34" s="371" t="str">
        <f t="shared" si="15"/>
        <v/>
      </c>
      <c r="O34" s="371" t="str">
        <f t="shared" si="2"/>
        <v/>
      </c>
      <c r="P34" s="371">
        <f t="shared" si="22"/>
        <v>0</v>
      </c>
      <c r="Q34" s="357" t="str">
        <f>+MID($AQ$18,30,1)</f>
        <v/>
      </c>
      <c r="R34" s="357" t="str">
        <f t="shared" si="16"/>
        <v/>
      </c>
      <c r="S34" s="357" t="str">
        <f t="shared" si="3"/>
        <v/>
      </c>
      <c r="T34" s="357">
        <f t="shared" si="23"/>
        <v>0</v>
      </c>
      <c r="U34" s="371" t="str">
        <f>+MID($AQ$22,30,1)</f>
        <v/>
      </c>
      <c r="V34" s="371" t="str">
        <f t="shared" si="4"/>
        <v/>
      </c>
      <c r="W34" s="371" t="str">
        <f t="shared" si="5"/>
        <v/>
      </c>
      <c r="X34" s="371">
        <f t="shared" si="24"/>
        <v>0</v>
      </c>
      <c r="Y34" s="372" t="str">
        <f>+MID($AQ$26,30,1)</f>
        <v/>
      </c>
      <c r="Z34" s="373" t="str">
        <f t="shared" si="6"/>
        <v/>
      </c>
      <c r="AA34" s="357" t="str">
        <f t="shared" si="7"/>
        <v/>
      </c>
      <c r="AB34" s="357">
        <f t="shared" si="25"/>
        <v>0</v>
      </c>
      <c r="AC34" s="374" t="str">
        <f>+MID($AQ$30,30,1)</f>
        <v/>
      </c>
      <c r="AD34" s="374" t="str">
        <f t="shared" si="17"/>
        <v/>
      </c>
      <c r="AE34" s="371" t="str">
        <f t="shared" si="8"/>
        <v/>
      </c>
      <c r="AF34" s="371">
        <f t="shared" si="26"/>
        <v>0</v>
      </c>
      <c r="AG34" s="373" t="str">
        <f>+MID($AQ$34,30,1)</f>
        <v/>
      </c>
      <c r="AH34" s="373" t="str">
        <f t="shared" si="18"/>
        <v/>
      </c>
      <c r="AI34" s="357" t="str">
        <f t="shared" si="9"/>
        <v/>
      </c>
      <c r="AJ34" s="357">
        <f t="shared" si="27"/>
        <v>0</v>
      </c>
      <c r="AK34" s="375"/>
      <c r="AL34" s="433" t="s">
        <v>875</v>
      </c>
      <c r="AM34" s="433" t="s">
        <v>1067</v>
      </c>
      <c r="AN34" s="433">
        <f t="shared" si="19"/>
        <v>65</v>
      </c>
      <c r="AO34" s="356"/>
      <c r="AP34" s="379" t="s">
        <v>965</v>
      </c>
      <c r="AQ34" s="680"/>
      <c r="AR34" s="674"/>
      <c r="AS34" s="674"/>
      <c r="AT34" s="674"/>
      <c r="AU34" s="674"/>
      <c r="AV34" s="674"/>
      <c r="AW34" s="674"/>
      <c r="AX34" s="674"/>
      <c r="AY34" s="674"/>
      <c r="AZ34" s="675"/>
    </row>
    <row r="35" spans="1:52" ht="13.5" customHeight="1" thickBot="1">
      <c r="A35" s="357" t="str">
        <f>+MID($AQ$2,31,1)</f>
        <v/>
      </c>
      <c r="B35" s="357" t="str">
        <f t="shared" si="10"/>
        <v/>
      </c>
      <c r="C35" s="357" t="str">
        <f t="shared" si="11"/>
        <v/>
      </c>
      <c r="D35" s="357">
        <f t="shared" si="12"/>
        <v>0</v>
      </c>
      <c r="E35" s="371" t="str">
        <f>+MID($AQ$6,31,1)</f>
        <v/>
      </c>
      <c r="F35" s="371" t="str">
        <f t="shared" si="13"/>
        <v/>
      </c>
      <c r="G35" s="371" t="str">
        <f t="shared" si="0"/>
        <v/>
      </c>
      <c r="H35" s="371">
        <f t="shared" si="20"/>
        <v>0</v>
      </c>
      <c r="I35" s="357" t="str">
        <f>+MID($AQ$10,31,1)</f>
        <v/>
      </c>
      <c r="J35" s="357" t="str">
        <f t="shared" si="14"/>
        <v/>
      </c>
      <c r="K35" s="357" t="str">
        <f t="shared" si="1"/>
        <v/>
      </c>
      <c r="L35" s="357">
        <f t="shared" si="21"/>
        <v>0</v>
      </c>
      <c r="M35" s="371" t="str">
        <f>+MID($AQ$14,31,1)</f>
        <v/>
      </c>
      <c r="N35" s="371" t="str">
        <f t="shared" si="15"/>
        <v/>
      </c>
      <c r="O35" s="371" t="str">
        <f t="shared" si="2"/>
        <v/>
      </c>
      <c r="P35" s="371">
        <f t="shared" si="22"/>
        <v>0</v>
      </c>
      <c r="Q35" s="357" t="str">
        <f>+MID($AQ$18,31,1)</f>
        <v/>
      </c>
      <c r="R35" s="357" t="str">
        <f t="shared" si="16"/>
        <v/>
      </c>
      <c r="S35" s="357" t="str">
        <f t="shared" si="3"/>
        <v/>
      </c>
      <c r="T35" s="357">
        <f t="shared" si="23"/>
        <v>0</v>
      </c>
      <c r="U35" s="371" t="str">
        <f>+MID($AQ$22,31,1)</f>
        <v/>
      </c>
      <c r="V35" s="371" t="str">
        <f t="shared" si="4"/>
        <v/>
      </c>
      <c r="W35" s="371" t="str">
        <f t="shared" si="5"/>
        <v/>
      </c>
      <c r="X35" s="371">
        <f t="shared" si="24"/>
        <v>0</v>
      </c>
      <c r="Y35" s="372" t="str">
        <f>+MID($AQ$26,31,1)</f>
        <v/>
      </c>
      <c r="Z35" s="373" t="str">
        <f t="shared" si="6"/>
        <v/>
      </c>
      <c r="AA35" s="357" t="str">
        <f t="shared" si="7"/>
        <v/>
      </c>
      <c r="AB35" s="357">
        <f t="shared" si="25"/>
        <v>0</v>
      </c>
      <c r="AC35" s="374" t="str">
        <f>+MID($AQ$30,31,1)</f>
        <v/>
      </c>
      <c r="AD35" s="374" t="str">
        <f t="shared" si="17"/>
        <v/>
      </c>
      <c r="AE35" s="371" t="str">
        <f t="shared" si="8"/>
        <v/>
      </c>
      <c r="AF35" s="371">
        <f t="shared" si="26"/>
        <v>0</v>
      </c>
      <c r="AG35" s="373" t="str">
        <f>+MID($AQ$34,31,1)</f>
        <v/>
      </c>
      <c r="AH35" s="373" t="str">
        <f t="shared" si="18"/>
        <v/>
      </c>
      <c r="AI35" s="357" t="str">
        <f t="shared" si="9"/>
        <v/>
      </c>
      <c r="AJ35" s="357">
        <f t="shared" si="27"/>
        <v>0</v>
      </c>
      <c r="AK35" s="375"/>
      <c r="AL35" s="433" t="s">
        <v>876</v>
      </c>
      <c r="AM35" s="433" t="s">
        <v>821</v>
      </c>
      <c r="AN35" s="433">
        <f t="shared" si="19"/>
        <v>66</v>
      </c>
      <c r="AO35" s="356"/>
      <c r="AP35" s="380"/>
      <c r="AQ35" s="380"/>
      <c r="AR35" s="380"/>
      <c r="AS35" s="380"/>
      <c r="AT35" s="380"/>
      <c r="AU35" s="380"/>
      <c r="AV35" s="380"/>
      <c r="AW35" s="380"/>
      <c r="AX35" s="380"/>
      <c r="AY35" s="380"/>
      <c r="AZ35" s="380"/>
    </row>
    <row r="36" spans="1:52" ht="13.5" customHeight="1" thickBot="1">
      <c r="A36" s="357" t="str">
        <f>+MID($AQ$2,32,1)</f>
        <v/>
      </c>
      <c r="B36" s="357" t="str">
        <f t="shared" si="10"/>
        <v/>
      </c>
      <c r="C36" s="357" t="str">
        <f t="shared" si="11"/>
        <v/>
      </c>
      <c r="D36" s="432">
        <f t="shared" si="12"/>
        <v>0</v>
      </c>
      <c r="E36" s="371" t="str">
        <f>+MID($AQ$6,32,1)</f>
        <v/>
      </c>
      <c r="F36" s="371" t="str">
        <f t="shared" si="13"/>
        <v/>
      </c>
      <c r="G36" s="371" t="str">
        <f t="shared" si="0"/>
        <v/>
      </c>
      <c r="H36" s="434">
        <f t="shared" si="20"/>
        <v>0</v>
      </c>
      <c r="I36" s="357" t="str">
        <f>+MID($AQ$10,32,1)</f>
        <v/>
      </c>
      <c r="J36" s="357" t="str">
        <f t="shared" si="14"/>
        <v/>
      </c>
      <c r="K36" s="357" t="str">
        <f t="shared" si="1"/>
        <v/>
      </c>
      <c r="L36" s="432">
        <f t="shared" si="21"/>
        <v>0</v>
      </c>
      <c r="M36" s="371" t="str">
        <f>+MID($AQ$14,32,1)</f>
        <v/>
      </c>
      <c r="N36" s="371" t="str">
        <f t="shared" si="15"/>
        <v/>
      </c>
      <c r="O36" s="371" t="str">
        <f t="shared" si="2"/>
        <v/>
      </c>
      <c r="P36" s="434">
        <f t="shared" si="22"/>
        <v>0</v>
      </c>
      <c r="Q36" s="357" t="str">
        <f>+MID($AQ$18,32,1)</f>
        <v/>
      </c>
      <c r="R36" s="357" t="str">
        <f t="shared" si="16"/>
        <v/>
      </c>
      <c r="S36" s="357" t="str">
        <f t="shared" si="3"/>
        <v/>
      </c>
      <c r="T36" s="432">
        <f t="shared" si="23"/>
        <v>0</v>
      </c>
      <c r="U36" s="371" t="str">
        <f>+MID($AQ$22,32,1)</f>
        <v/>
      </c>
      <c r="V36" s="371" t="str">
        <f t="shared" si="4"/>
        <v/>
      </c>
      <c r="W36" s="371" t="str">
        <f t="shared" si="5"/>
        <v/>
      </c>
      <c r="X36" s="434">
        <f t="shared" si="24"/>
        <v>0</v>
      </c>
      <c r="Y36" s="372" t="str">
        <f>+MID($AQ$26,32,1)</f>
        <v/>
      </c>
      <c r="Z36" s="373" t="str">
        <f t="shared" si="6"/>
        <v/>
      </c>
      <c r="AA36" s="357" t="str">
        <f t="shared" si="7"/>
        <v/>
      </c>
      <c r="AB36" s="432">
        <f t="shared" si="25"/>
        <v>0</v>
      </c>
      <c r="AC36" s="374" t="str">
        <f>+MID($AQ$30,32,1)</f>
        <v/>
      </c>
      <c r="AD36" s="374" t="str">
        <f t="shared" si="17"/>
        <v/>
      </c>
      <c r="AE36" s="371" t="str">
        <f t="shared" si="8"/>
        <v/>
      </c>
      <c r="AF36" s="434">
        <f t="shared" si="26"/>
        <v>0</v>
      </c>
      <c r="AG36" s="373" t="str">
        <f>+MID($AQ$34,32,1)</f>
        <v/>
      </c>
      <c r="AH36" s="373" t="str">
        <f t="shared" si="18"/>
        <v/>
      </c>
      <c r="AI36" s="357" t="str">
        <f t="shared" si="9"/>
        <v/>
      </c>
      <c r="AJ36" s="432">
        <f t="shared" si="27"/>
        <v>0</v>
      </c>
      <c r="AK36" s="375"/>
      <c r="AL36" s="433" t="s">
        <v>877</v>
      </c>
      <c r="AM36" s="433" t="s">
        <v>823</v>
      </c>
      <c r="AN36" s="433">
        <f t="shared" si="19"/>
        <v>67</v>
      </c>
      <c r="AO36" s="356"/>
      <c r="AP36" s="379" t="s">
        <v>966</v>
      </c>
      <c r="AQ36" s="673" t="str">
        <f>+AH5&amp;AH6&amp;AH7&amp;AH8&amp;AH9&amp;AH10&amp;AH11&amp;AH12&amp;AH13&amp;AH14&amp;AH15&amp;AH16&amp;AH17&amp;AH18&amp;AH19&amp;AH20&amp;AH21&amp;AH22&amp;AH23&amp;AH24&amp;AH25&amp;AH26&amp;AH27&amp;AH28&amp;AH29&amp;AH30&amp;AH31&amp;AH32&amp;AH33&amp;AH34&amp;AH35&amp;AH36</f>
        <v/>
      </c>
      <c r="AR36" s="674"/>
      <c r="AS36" s="674"/>
      <c r="AT36" s="674"/>
      <c r="AU36" s="674"/>
      <c r="AV36" s="674"/>
      <c r="AW36" s="674"/>
      <c r="AX36" s="674"/>
      <c r="AY36" s="674"/>
      <c r="AZ36" s="675"/>
    </row>
    <row r="37" spans="1:42" ht="13.5" customHeight="1">
      <c r="A37" s="356"/>
      <c r="B37" s="356"/>
      <c r="C37" s="356"/>
      <c r="D37" s="433">
        <f>SUM(D5:D36)</f>
        <v>0</v>
      </c>
      <c r="E37" s="356"/>
      <c r="F37" s="356"/>
      <c r="G37" s="356"/>
      <c r="H37" s="433">
        <f>SUM(H5:H36)</f>
        <v>0</v>
      </c>
      <c r="I37" s="356"/>
      <c r="J37" s="356"/>
      <c r="K37" s="356"/>
      <c r="L37" s="433">
        <f>SUM(L5:L36)</f>
        <v>0</v>
      </c>
      <c r="M37" s="356"/>
      <c r="N37" s="356"/>
      <c r="O37" s="356"/>
      <c r="P37" s="433">
        <f>SUM(P5:P36)</f>
        <v>0</v>
      </c>
      <c r="Q37" s="356"/>
      <c r="R37" s="356"/>
      <c r="S37" s="356"/>
      <c r="T37" s="433">
        <f>SUM(T5:T36)</f>
        <v>0</v>
      </c>
      <c r="U37" s="356"/>
      <c r="V37" s="356"/>
      <c r="W37" s="356"/>
      <c r="X37" s="433">
        <f>SUM(X5:X36)</f>
        <v>0</v>
      </c>
      <c r="Y37" s="381"/>
      <c r="Z37" s="381"/>
      <c r="AA37" s="381"/>
      <c r="AB37" s="373">
        <f>SUM(AB5:AB36)</f>
        <v>0</v>
      </c>
      <c r="AC37" s="381"/>
      <c r="AD37" s="381"/>
      <c r="AE37" s="381"/>
      <c r="AF37" s="373">
        <f>SUM(AF5:AF36)</f>
        <v>0</v>
      </c>
      <c r="AG37" s="381"/>
      <c r="AH37" s="381"/>
      <c r="AI37" s="381"/>
      <c r="AJ37" s="373">
        <f>SUM(AJ5:AJ36)</f>
        <v>0</v>
      </c>
      <c r="AK37" s="356"/>
      <c r="AL37" s="433" t="s">
        <v>878</v>
      </c>
      <c r="AM37" s="433" t="s">
        <v>825</v>
      </c>
      <c r="AN37" s="433">
        <f t="shared" si="19"/>
        <v>68</v>
      </c>
      <c r="AO37" s="356"/>
      <c r="AP37" s="356"/>
    </row>
    <row r="38" spans="1:42" ht="13.5" customHeight="1">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81"/>
      <c r="Z38" s="381"/>
      <c r="AA38" s="381"/>
      <c r="AB38" s="381"/>
      <c r="AC38" s="381"/>
      <c r="AD38" s="381"/>
      <c r="AE38" s="381"/>
      <c r="AF38" s="381"/>
      <c r="AG38" s="381"/>
      <c r="AH38" s="381"/>
      <c r="AI38" s="381"/>
      <c r="AJ38" s="381"/>
      <c r="AK38" s="356"/>
      <c r="AL38" s="433" t="s">
        <v>879</v>
      </c>
      <c r="AM38" s="433" t="s">
        <v>827</v>
      </c>
      <c r="AN38" s="433">
        <f t="shared" si="19"/>
        <v>69</v>
      </c>
      <c r="AO38" s="356"/>
      <c r="AP38" s="356"/>
    </row>
    <row r="39" spans="1:42" ht="13.5" customHeight="1">
      <c r="A39" s="356"/>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81"/>
      <c r="Z39" s="381"/>
      <c r="AA39" s="381"/>
      <c r="AB39" s="381"/>
      <c r="AC39" s="381"/>
      <c r="AD39" s="381"/>
      <c r="AE39" s="381"/>
      <c r="AF39" s="381"/>
      <c r="AG39" s="381"/>
      <c r="AH39" s="381"/>
      <c r="AI39" s="381"/>
      <c r="AJ39" s="381"/>
      <c r="AK39" s="356"/>
      <c r="AL39" s="433" t="s">
        <v>880</v>
      </c>
      <c r="AM39" s="433" t="s">
        <v>829</v>
      </c>
      <c r="AN39" s="433">
        <f t="shared" si="19"/>
        <v>70</v>
      </c>
      <c r="AO39" s="356"/>
      <c r="AP39" s="356"/>
    </row>
    <row r="40" spans="1:42" ht="13.5" customHeight="1">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81"/>
      <c r="Z40" s="381"/>
      <c r="AA40" s="381"/>
      <c r="AB40" s="381"/>
      <c r="AC40" s="381"/>
      <c r="AD40" s="381"/>
      <c r="AE40" s="381"/>
      <c r="AF40" s="381"/>
      <c r="AG40" s="381"/>
      <c r="AH40" s="381"/>
      <c r="AI40" s="381"/>
      <c r="AJ40" s="381"/>
      <c r="AK40" s="356"/>
      <c r="AL40" s="433" t="s">
        <v>881</v>
      </c>
      <c r="AM40" s="433" t="s">
        <v>831</v>
      </c>
      <c r="AN40" s="433">
        <f t="shared" si="19"/>
        <v>71</v>
      </c>
      <c r="AO40" s="356"/>
      <c r="AP40" s="356"/>
    </row>
    <row r="41" spans="1:42" ht="13.5" customHeight="1">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81"/>
      <c r="Z41" s="381"/>
      <c r="AA41" s="381"/>
      <c r="AB41" s="381"/>
      <c r="AC41" s="381"/>
      <c r="AD41" s="381"/>
      <c r="AE41" s="381"/>
      <c r="AF41" s="381"/>
      <c r="AG41" s="381"/>
      <c r="AH41" s="381"/>
      <c r="AI41" s="381"/>
      <c r="AJ41" s="381"/>
      <c r="AK41" s="356"/>
      <c r="AL41" s="433" t="s">
        <v>882</v>
      </c>
      <c r="AM41" s="433" t="s">
        <v>833</v>
      </c>
      <c r="AN41" s="433">
        <f t="shared" si="19"/>
        <v>72</v>
      </c>
      <c r="AO41" s="356"/>
      <c r="AP41" s="356"/>
    </row>
    <row r="42" spans="1:42" ht="13.5" customHeight="1">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81"/>
      <c r="Z42" s="381"/>
      <c r="AA42" s="381"/>
      <c r="AB42" s="381"/>
      <c r="AC42" s="381"/>
      <c r="AD42" s="381"/>
      <c r="AE42" s="381"/>
      <c r="AF42" s="381"/>
      <c r="AG42" s="381"/>
      <c r="AH42" s="381"/>
      <c r="AI42" s="381"/>
      <c r="AJ42" s="381"/>
      <c r="AK42" s="356"/>
      <c r="AL42" s="433" t="s">
        <v>883</v>
      </c>
      <c r="AM42" s="433" t="s">
        <v>835</v>
      </c>
      <c r="AN42" s="433">
        <f t="shared" si="19"/>
        <v>73</v>
      </c>
      <c r="AO42" s="356"/>
      <c r="AP42" s="356"/>
    </row>
    <row r="43" spans="1:42" ht="13.5" customHeight="1">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81"/>
      <c r="Z43" s="381"/>
      <c r="AA43" s="381"/>
      <c r="AB43" s="381"/>
      <c r="AC43" s="381"/>
      <c r="AD43" s="381"/>
      <c r="AE43" s="381"/>
      <c r="AF43" s="381"/>
      <c r="AG43" s="381"/>
      <c r="AH43" s="381"/>
      <c r="AI43" s="381"/>
      <c r="AJ43" s="381"/>
      <c r="AK43" s="356"/>
      <c r="AL43" s="433" t="s">
        <v>884</v>
      </c>
      <c r="AM43" s="433" t="s">
        <v>837</v>
      </c>
      <c r="AN43" s="433">
        <f t="shared" si="19"/>
        <v>74</v>
      </c>
      <c r="AO43" s="356"/>
      <c r="AP43" s="356"/>
    </row>
    <row r="44" spans="1:42" ht="13.5" customHeight="1">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81"/>
      <c r="Z44" s="381"/>
      <c r="AA44" s="381"/>
      <c r="AB44" s="381"/>
      <c r="AC44" s="381"/>
      <c r="AD44" s="381"/>
      <c r="AE44" s="381"/>
      <c r="AF44" s="381"/>
      <c r="AG44" s="381"/>
      <c r="AH44" s="381"/>
      <c r="AI44" s="381"/>
      <c r="AJ44" s="381"/>
      <c r="AK44" s="356"/>
      <c r="AL44" s="433" t="s">
        <v>885</v>
      </c>
      <c r="AM44" s="433" t="s">
        <v>839</v>
      </c>
      <c r="AN44" s="433">
        <f t="shared" si="19"/>
        <v>75</v>
      </c>
      <c r="AO44" s="356"/>
      <c r="AP44" s="356"/>
    </row>
    <row r="45" spans="1:42" ht="13.5" customHeight="1">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81"/>
      <c r="Z45" s="381"/>
      <c r="AA45" s="381"/>
      <c r="AB45" s="381"/>
      <c r="AC45" s="381"/>
      <c r="AD45" s="381"/>
      <c r="AE45" s="381"/>
      <c r="AF45" s="381"/>
      <c r="AG45" s="381"/>
      <c r="AH45" s="381"/>
      <c r="AI45" s="381"/>
      <c r="AJ45" s="381"/>
      <c r="AK45" s="356"/>
      <c r="AL45" s="433" t="s">
        <v>886</v>
      </c>
      <c r="AM45" s="433" t="s">
        <v>841</v>
      </c>
      <c r="AN45" s="433">
        <f t="shared" si="19"/>
        <v>76</v>
      </c>
      <c r="AO45" s="356"/>
      <c r="AP45" s="356"/>
    </row>
    <row r="46" spans="1:42" ht="13.5" customHeight="1">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81"/>
      <c r="Z46" s="381"/>
      <c r="AA46" s="381"/>
      <c r="AB46" s="381"/>
      <c r="AC46" s="381"/>
      <c r="AD46" s="381"/>
      <c r="AE46" s="381"/>
      <c r="AF46" s="381"/>
      <c r="AG46" s="381"/>
      <c r="AH46" s="381"/>
      <c r="AI46" s="381"/>
      <c r="AJ46" s="381"/>
      <c r="AK46" s="356"/>
      <c r="AL46" s="433" t="s">
        <v>887</v>
      </c>
      <c r="AM46" s="433" t="s">
        <v>843</v>
      </c>
      <c r="AN46" s="433">
        <f t="shared" si="19"/>
        <v>77</v>
      </c>
      <c r="AO46" s="356"/>
      <c r="AP46" s="356"/>
    </row>
    <row r="47" spans="1:42" ht="13.5" customHeight="1">
      <c r="A47" s="356"/>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81"/>
      <c r="Z47" s="381"/>
      <c r="AA47" s="381"/>
      <c r="AB47" s="381"/>
      <c r="AC47" s="381"/>
      <c r="AD47" s="381"/>
      <c r="AE47" s="381"/>
      <c r="AF47" s="381"/>
      <c r="AG47" s="381"/>
      <c r="AH47" s="381"/>
      <c r="AI47" s="381"/>
      <c r="AJ47" s="381"/>
      <c r="AK47" s="356"/>
      <c r="AL47" s="433" t="s">
        <v>888</v>
      </c>
      <c r="AM47" s="433" t="s">
        <v>845</v>
      </c>
      <c r="AN47" s="433">
        <f t="shared" si="19"/>
        <v>78</v>
      </c>
      <c r="AO47" s="356"/>
      <c r="AP47" s="356"/>
    </row>
    <row r="48" spans="1:42" ht="13.5" customHeight="1">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81"/>
      <c r="Z48" s="381"/>
      <c r="AA48" s="381"/>
      <c r="AB48" s="381"/>
      <c r="AC48" s="381"/>
      <c r="AD48" s="381"/>
      <c r="AE48" s="381"/>
      <c r="AF48" s="381"/>
      <c r="AG48" s="381"/>
      <c r="AH48" s="381"/>
      <c r="AI48" s="381"/>
      <c r="AJ48" s="381"/>
      <c r="AK48" s="356"/>
      <c r="AL48" s="433" t="s">
        <v>889</v>
      </c>
      <c r="AM48" s="433" t="s">
        <v>847</v>
      </c>
      <c r="AN48" s="433">
        <f>IFERROR(CODE(AL48),"")</f>
        <v>79</v>
      </c>
      <c r="AO48" s="356"/>
      <c r="AP48" s="356"/>
    </row>
    <row r="49" spans="1:42" ht="13.5" customHeight="1">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81"/>
      <c r="Z49" s="381"/>
      <c r="AA49" s="381"/>
      <c r="AB49" s="381"/>
      <c r="AC49" s="381"/>
      <c r="AD49" s="381"/>
      <c r="AE49" s="381"/>
      <c r="AF49" s="381"/>
      <c r="AG49" s="381"/>
      <c r="AH49" s="381"/>
      <c r="AI49" s="381"/>
      <c r="AJ49" s="381"/>
      <c r="AK49" s="356"/>
      <c r="AL49" s="433" t="s">
        <v>890</v>
      </c>
      <c r="AM49" s="433" t="s">
        <v>849</v>
      </c>
      <c r="AN49" s="433">
        <f t="shared" si="19"/>
        <v>80</v>
      </c>
      <c r="AO49" s="356"/>
      <c r="AP49" s="356"/>
    </row>
    <row r="50" spans="1:42" ht="13.5" customHeight="1">
      <c r="A50" s="356"/>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81"/>
      <c r="Z50" s="381"/>
      <c r="AA50" s="381"/>
      <c r="AB50" s="381"/>
      <c r="AC50" s="381"/>
      <c r="AD50" s="381"/>
      <c r="AE50" s="381"/>
      <c r="AF50" s="381"/>
      <c r="AG50" s="381"/>
      <c r="AH50" s="381"/>
      <c r="AI50" s="381"/>
      <c r="AJ50" s="381"/>
      <c r="AK50" s="356"/>
      <c r="AL50" s="433" t="s">
        <v>891</v>
      </c>
      <c r="AM50" s="433" t="s">
        <v>851</v>
      </c>
      <c r="AN50" s="433">
        <f t="shared" si="19"/>
        <v>81</v>
      </c>
      <c r="AO50" s="356"/>
      <c r="AP50" s="356"/>
    </row>
    <row r="51" spans="1:42" ht="13.5" customHeight="1">
      <c r="A51" s="356"/>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81"/>
      <c r="Z51" s="381"/>
      <c r="AA51" s="381"/>
      <c r="AB51" s="381"/>
      <c r="AC51" s="381"/>
      <c r="AD51" s="381"/>
      <c r="AE51" s="381"/>
      <c r="AF51" s="381"/>
      <c r="AG51" s="381"/>
      <c r="AH51" s="381"/>
      <c r="AI51" s="381"/>
      <c r="AJ51" s="381"/>
      <c r="AK51" s="356"/>
      <c r="AL51" s="433" t="s">
        <v>892</v>
      </c>
      <c r="AM51" s="433" t="s">
        <v>853</v>
      </c>
      <c r="AN51" s="433">
        <f t="shared" si="19"/>
        <v>82</v>
      </c>
      <c r="AO51" s="356"/>
      <c r="AP51" s="356"/>
    </row>
    <row r="52" spans="1:42" ht="13.5" customHeight="1">
      <c r="A52" s="356"/>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81"/>
      <c r="Z52" s="381"/>
      <c r="AA52" s="381"/>
      <c r="AB52" s="381"/>
      <c r="AC52" s="381"/>
      <c r="AD52" s="381"/>
      <c r="AE52" s="381"/>
      <c r="AF52" s="381"/>
      <c r="AG52" s="381"/>
      <c r="AH52" s="381"/>
      <c r="AI52" s="381"/>
      <c r="AJ52" s="381"/>
      <c r="AK52" s="356"/>
      <c r="AL52" s="433" t="s">
        <v>893</v>
      </c>
      <c r="AM52" s="433" t="s">
        <v>855</v>
      </c>
      <c r="AN52" s="433">
        <f t="shared" si="19"/>
        <v>83</v>
      </c>
      <c r="AO52" s="356"/>
      <c r="AP52" s="356"/>
    </row>
    <row r="53" spans="1:42" ht="13.5" customHeight="1">
      <c r="A53" s="356"/>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81"/>
      <c r="Z53" s="381"/>
      <c r="AA53" s="381"/>
      <c r="AB53" s="381"/>
      <c r="AC53" s="381"/>
      <c r="AD53" s="381"/>
      <c r="AE53" s="381"/>
      <c r="AF53" s="381"/>
      <c r="AG53" s="381"/>
      <c r="AH53" s="381"/>
      <c r="AI53" s="381"/>
      <c r="AJ53" s="381"/>
      <c r="AK53" s="356"/>
      <c r="AL53" s="433" t="s">
        <v>894</v>
      </c>
      <c r="AM53" s="433" t="s">
        <v>857</v>
      </c>
      <c r="AN53" s="433">
        <f t="shared" si="19"/>
        <v>84</v>
      </c>
      <c r="AO53" s="356"/>
      <c r="AP53" s="356"/>
    </row>
    <row r="54" spans="1:42" ht="13.5" customHeight="1">
      <c r="A54" s="356"/>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81"/>
      <c r="Z54" s="381"/>
      <c r="AA54" s="381"/>
      <c r="AB54" s="381"/>
      <c r="AC54" s="381"/>
      <c r="AD54" s="381"/>
      <c r="AE54" s="381"/>
      <c r="AF54" s="381"/>
      <c r="AG54" s="381"/>
      <c r="AH54" s="381"/>
      <c r="AI54" s="381"/>
      <c r="AJ54" s="381"/>
      <c r="AK54" s="356"/>
      <c r="AL54" s="433" t="s">
        <v>895</v>
      </c>
      <c r="AM54" s="433" t="s">
        <v>859</v>
      </c>
      <c r="AN54" s="433">
        <f t="shared" si="19"/>
        <v>85</v>
      </c>
      <c r="AO54" s="356"/>
      <c r="AP54" s="356"/>
    </row>
    <row r="55" spans="1:42" ht="13.5" customHeight="1">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81"/>
      <c r="Z55" s="381"/>
      <c r="AA55" s="381"/>
      <c r="AB55" s="381"/>
      <c r="AC55" s="381"/>
      <c r="AD55" s="381"/>
      <c r="AE55" s="381"/>
      <c r="AF55" s="381"/>
      <c r="AG55" s="381"/>
      <c r="AH55" s="381"/>
      <c r="AI55" s="381"/>
      <c r="AJ55" s="381"/>
      <c r="AK55" s="356"/>
      <c r="AL55" s="433" t="s">
        <v>896</v>
      </c>
      <c r="AM55" s="433" t="s">
        <v>861</v>
      </c>
      <c r="AN55" s="433">
        <f t="shared" si="19"/>
        <v>86</v>
      </c>
      <c r="AO55" s="356"/>
      <c r="AP55" s="356"/>
    </row>
    <row r="56" spans="1:42" ht="13.5" customHeight="1">
      <c r="A56" s="356"/>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81"/>
      <c r="Z56" s="381"/>
      <c r="AA56" s="381"/>
      <c r="AB56" s="381"/>
      <c r="AC56" s="381"/>
      <c r="AD56" s="381"/>
      <c r="AE56" s="381"/>
      <c r="AF56" s="381"/>
      <c r="AG56" s="381"/>
      <c r="AH56" s="381"/>
      <c r="AI56" s="381"/>
      <c r="AJ56" s="381"/>
      <c r="AK56" s="356"/>
      <c r="AL56" s="433" t="s">
        <v>897</v>
      </c>
      <c r="AM56" s="433" t="s">
        <v>863</v>
      </c>
      <c r="AN56" s="433">
        <f t="shared" si="19"/>
        <v>87</v>
      </c>
      <c r="AO56" s="356"/>
      <c r="AP56" s="356"/>
    </row>
    <row r="57" spans="1:42" ht="13.5" customHeight="1">
      <c r="A57" s="356"/>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81"/>
      <c r="Z57" s="381"/>
      <c r="AA57" s="381"/>
      <c r="AB57" s="381"/>
      <c r="AC57" s="381"/>
      <c r="AD57" s="381"/>
      <c r="AE57" s="381"/>
      <c r="AF57" s="381"/>
      <c r="AG57" s="381"/>
      <c r="AH57" s="381"/>
      <c r="AI57" s="381"/>
      <c r="AJ57" s="381"/>
      <c r="AK57" s="356"/>
      <c r="AL57" s="433" t="s">
        <v>898</v>
      </c>
      <c r="AM57" s="433" t="s">
        <v>865</v>
      </c>
      <c r="AN57" s="433">
        <f t="shared" si="19"/>
        <v>88</v>
      </c>
      <c r="AO57" s="356"/>
      <c r="AP57" s="356"/>
    </row>
    <row r="58" spans="1:42" ht="13.5" customHeight="1">
      <c r="A58" s="356"/>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81"/>
      <c r="Z58" s="381"/>
      <c r="AA58" s="381"/>
      <c r="AB58" s="381"/>
      <c r="AC58" s="381"/>
      <c r="AD58" s="381"/>
      <c r="AE58" s="381"/>
      <c r="AF58" s="381"/>
      <c r="AG58" s="381"/>
      <c r="AH58" s="381"/>
      <c r="AI58" s="381"/>
      <c r="AJ58" s="381"/>
      <c r="AK58" s="356"/>
      <c r="AL58" s="433" t="s">
        <v>899</v>
      </c>
      <c r="AM58" s="433" t="s">
        <v>867</v>
      </c>
      <c r="AN58" s="433">
        <f t="shared" si="19"/>
        <v>89</v>
      </c>
      <c r="AO58" s="356"/>
      <c r="AP58" s="356"/>
    </row>
    <row r="59" spans="1:42" ht="13.5" customHeight="1">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81"/>
      <c r="Z59" s="381"/>
      <c r="AA59" s="381"/>
      <c r="AB59" s="381"/>
      <c r="AC59" s="381"/>
      <c r="AD59" s="381"/>
      <c r="AE59" s="381"/>
      <c r="AF59" s="381"/>
      <c r="AG59" s="381"/>
      <c r="AH59" s="381"/>
      <c r="AI59" s="381"/>
      <c r="AJ59" s="381"/>
      <c r="AK59" s="356"/>
      <c r="AL59" s="433" t="s">
        <v>900</v>
      </c>
      <c r="AM59" s="433" t="s">
        <v>869</v>
      </c>
      <c r="AN59" s="433">
        <f t="shared" si="19"/>
        <v>90</v>
      </c>
      <c r="AO59" s="356"/>
      <c r="AP59" s="356"/>
    </row>
    <row r="60" spans="1:42" ht="13.5" customHeight="1">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81"/>
      <c r="Z60" s="381"/>
      <c r="AA60" s="381"/>
      <c r="AB60" s="381"/>
      <c r="AC60" s="381"/>
      <c r="AD60" s="381"/>
      <c r="AE60" s="381"/>
      <c r="AF60" s="381"/>
      <c r="AG60" s="381"/>
      <c r="AH60" s="381"/>
      <c r="AI60" s="381"/>
      <c r="AJ60" s="381"/>
      <c r="AK60" s="356"/>
      <c r="AL60" s="435" t="s">
        <v>901</v>
      </c>
      <c r="AM60" s="433" t="s">
        <v>902</v>
      </c>
      <c r="AN60" s="433">
        <f t="shared" si="19"/>
        <v>49</v>
      </c>
      <c r="AO60" s="356"/>
      <c r="AP60" s="356"/>
    </row>
    <row r="61" spans="1:42" ht="13.5" customHeight="1">
      <c r="A61" s="356"/>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81"/>
      <c r="Z61" s="381"/>
      <c r="AA61" s="381"/>
      <c r="AB61" s="381"/>
      <c r="AC61" s="381"/>
      <c r="AD61" s="381"/>
      <c r="AE61" s="381"/>
      <c r="AF61" s="381"/>
      <c r="AG61" s="381"/>
      <c r="AH61" s="381"/>
      <c r="AI61" s="381"/>
      <c r="AJ61" s="381"/>
      <c r="AK61" s="356"/>
      <c r="AL61" s="435" t="s">
        <v>903</v>
      </c>
      <c r="AM61" s="433" t="s">
        <v>904</v>
      </c>
      <c r="AN61" s="433">
        <f t="shared" si="19"/>
        <v>50</v>
      </c>
      <c r="AO61" s="356"/>
      <c r="AP61" s="356"/>
    </row>
    <row r="62" spans="1:42" ht="13.5" customHeight="1">
      <c r="A62" s="356"/>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81"/>
      <c r="Z62" s="381"/>
      <c r="AA62" s="381"/>
      <c r="AB62" s="381"/>
      <c r="AC62" s="381"/>
      <c r="AD62" s="381"/>
      <c r="AE62" s="381"/>
      <c r="AF62" s="381"/>
      <c r="AG62" s="381"/>
      <c r="AH62" s="381"/>
      <c r="AI62" s="381"/>
      <c r="AJ62" s="381"/>
      <c r="AK62" s="356"/>
      <c r="AL62" s="435" t="s">
        <v>905</v>
      </c>
      <c r="AM62" s="433" t="s">
        <v>906</v>
      </c>
      <c r="AN62" s="433">
        <f t="shared" si="19"/>
        <v>51</v>
      </c>
      <c r="AO62" s="356"/>
      <c r="AP62" s="356"/>
    </row>
    <row r="63" spans="1:42" ht="13.5" customHeight="1">
      <c r="A63" s="356"/>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81"/>
      <c r="Z63" s="381"/>
      <c r="AA63" s="381"/>
      <c r="AB63" s="381"/>
      <c r="AC63" s="381"/>
      <c r="AD63" s="381"/>
      <c r="AE63" s="381"/>
      <c r="AF63" s="381"/>
      <c r="AG63" s="381"/>
      <c r="AH63" s="381"/>
      <c r="AI63" s="381"/>
      <c r="AJ63" s="381"/>
      <c r="AK63" s="356"/>
      <c r="AL63" s="435" t="s">
        <v>907</v>
      </c>
      <c r="AM63" s="433" t="s">
        <v>908</v>
      </c>
      <c r="AN63" s="433">
        <f t="shared" si="19"/>
        <v>52</v>
      </c>
      <c r="AO63" s="356"/>
      <c r="AP63" s="356"/>
    </row>
    <row r="64" spans="1:42" ht="13.5" customHeight="1">
      <c r="A64" s="356"/>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81"/>
      <c r="Z64" s="381"/>
      <c r="AA64" s="381"/>
      <c r="AB64" s="381"/>
      <c r="AC64" s="381"/>
      <c r="AD64" s="381"/>
      <c r="AE64" s="381"/>
      <c r="AF64" s="381"/>
      <c r="AG64" s="381"/>
      <c r="AH64" s="381"/>
      <c r="AI64" s="381"/>
      <c r="AJ64" s="381"/>
      <c r="AK64" s="356"/>
      <c r="AL64" s="435" t="s">
        <v>909</v>
      </c>
      <c r="AM64" s="433" t="s">
        <v>910</v>
      </c>
      <c r="AN64" s="433">
        <f t="shared" si="19"/>
        <v>53</v>
      </c>
      <c r="AO64" s="356"/>
      <c r="AP64" s="356"/>
    </row>
    <row r="65" spans="1:42" ht="13.5" customHeight="1">
      <c r="A65" s="356"/>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81"/>
      <c r="Z65" s="381"/>
      <c r="AA65" s="381"/>
      <c r="AB65" s="381"/>
      <c r="AC65" s="381"/>
      <c r="AD65" s="381"/>
      <c r="AE65" s="381"/>
      <c r="AF65" s="381"/>
      <c r="AG65" s="381"/>
      <c r="AH65" s="381"/>
      <c r="AI65" s="381"/>
      <c r="AJ65" s="381"/>
      <c r="AK65" s="356"/>
      <c r="AL65" s="435" t="s">
        <v>911</v>
      </c>
      <c r="AM65" s="433" t="s">
        <v>912</v>
      </c>
      <c r="AN65" s="433">
        <f t="shared" si="19"/>
        <v>54</v>
      </c>
      <c r="AO65" s="356"/>
      <c r="AP65" s="356"/>
    </row>
    <row r="66" spans="1:42" ht="13.5" customHeight="1">
      <c r="A66" s="356"/>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81"/>
      <c r="Z66" s="381"/>
      <c r="AA66" s="381"/>
      <c r="AB66" s="381"/>
      <c r="AC66" s="381"/>
      <c r="AD66" s="381"/>
      <c r="AE66" s="381"/>
      <c r="AF66" s="381"/>
      <c r="AG66" s="381"/>
      <c r="AH66" s="381"/>
      <c r="AI66" s="381"/>
      <c r="AJ66" s="381"/>
      <c r="AK66" s="356"/>
      <c r="AL66" s="435" t="s">
        <v>913</v>
      </c>
      <c r="AM66" s="433" t="s">
        <v>914</v>
      </c>
      <c r="AN66" s="433">
        <f t="shared" si="19"/>
        <v>55</v>
      </c>
      <c r="AO66" s="356"/>
      <c r="AP66" s="356"/>
    </row>
    <row r="67" spans="1:42" ht="13.5" customHeight="1">
      <c r="A67" s="356"/>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81"/>
      <c r="Z67" s="381"/>
      <c r="AA67" s="381"/>
      <c r="AB67" s="381"/>
      <c r="AC67" s="381"/>
      <c r="AD67" s="381"/>
      <c r="AE67" s="381"/>
      <c r="AF67" s="381"/>
      <c r="AG67" s="381"/>
      <c r="AH67" s="381"/>
      <c r="AI67" s="381"/>
      <c r="AJ67" s="381"/>
      <c r="AK67" s="356"/>
      <c r="AL67" s="435" t="s">
        <v>915</v>
      </c>
      <c r="AM67" s="433" t="s">
        <v>916</v>
      </c>
      <c r="AN67" s="433">
        <f t="shared" si="19"/>
        <v>56</v>
      </c>
      <c r="AO67" s="356"/>
      <c r="AP67" s="356"/>
    </row>
    <row r="68" spans="1:42" ht="13.5" customHeight="1">
      <c r="A68" s="356"/>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81"/>
      <c r="Z68" s="381"/>
      <c r="AA68" s="381"/>
      <c r="AB68" s="381"/>
      <c r="AC68" s="381"/>
      <c r="AD68" s="381"/>
      <c r="AE68" s="381"/>
      <c r="AF68" s="381"/>
      <c r="AG68" s="381"/>
      <c r="AH68" s="381"/>
      <c r="AI68" s="381"/>
      <c r="AJ68" s="381"/>
      <c r="AK68" s="356"/>
      <c r="AL68" s="435" t="s">
        <v>917</v>
      </c>
      <c r="AM68" s="433" t="s">
        <v>918</v>
      </c>
      <c r="AN68" s="433">
        <f t="shared" si="19"/>
        <v>57</v>
      </c>
      <c r="AO68" s="356"/>
      <c r="AP68" s="356"/>
    </row>
    <row r="69" spans="1:42" ht="13.5" customHeight="1">
      <c r="A69" s="356"/>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81"/>
      <c r="Z69" s="381"/>
      <c r="AA69" s="381"/>
      <c r="AB69" s="381"/>
      <c r="AC69" s="381"/>
      <c r="AD69" s="381"/>
      <c r="AE69" s="381"/>
      <c r="AF69" s="381"/>
      <c r="AG69" s="381"/>
      <c r="AH69" s="381"/>
      <c r="AI69" s="381"/>
      <c r="AJ69" s="381"/>
      <c r="AK69" s="356"/>
      <c r="AL69" s="435" t="s">
        <v>919</v>
      </c>
      <c r="AM69" s="433" t="s">
        <v>920</v>
      </c>
      <c r="AN69" s="433">
        <f>IFERROR(CODE(AL69),"")</f>
        <v>48</v>
      </c>
      <c r="AO69" s="356"/>
      <c r="AP69" s="356"/>
    </row>
    <row r="70" spans="38:42" ht="13.5" customHeight="1">
      <c r="AL70" s="435" t="s">
        <v>921</v>
      </c>
      <c r="AM70" s="433" t="s">
        <v>922</v>
      </c>
      <c r="AN70" s="433">
        <f t="shared" si="19"/>
        <v>46</v>
      </c>
      <c r="AO70" s="356"/>
      <c r="AP70" s="356"/>
    </row>
    <row r="71" spans="38:42" ht="13.5" customHeight="1">
      <c r="AL71" s="435" t="s">
        <v>923</v>
      </c>
      <c r="AM71" s="433" t="s">
        <v>924</v>
      </c>
      <c r="AN71" s="433">
        <f t="shared" si="28" ref="AN71">IFERROR(CODE(AL71),"")</f>
        <v>95</v>
      </c>
      <c r="AO71" s="356"/>
      <c r="AP71" s="35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8">
    <mergeCell ref="AQ12:AZ12"/>
    <mergeCell ref="AQ2:AZ2"/>
    <mergeCell ref="AQ4:AZ4"/>
    <mergeCell ref="AQ6:AZ6"/>
    <mergeCell ref="AQ8:AZ8"/>
    <mergeCell ref="AQ10:AZ10"/>
    <mergeCell ref="AQ36:AZ36"/>
    <mergeCell ref="AQ14:AZ14"/>
    <mergeCell ref="AQ16:AZ16"/>
    <mergeCell ref="AQ18:AZ18"/>
    <mergeCell ref="AQ20:AZ20"/>
    <mergeCell ref="AQ22:AZ22"/>
    <mergeCell ref="AQ24:AZ24"/>
    <mergeCell ref="AQ26:AZ26"/>
    <mergeCell ref="AQ28:AZ28"/>
    <mergeCell ref="AQ30:AZ30"/>
    <mergeCell ref="AQ32:AZ32"/>
    <mergeCell ref="AQ34:AZ34"/>
  </mergeCells>
  <pageMargins left="0.7" right="0.7" top="0.75" bottom="0.75" header="0" footer="0"/>
  <pageSetup orientation="landscape"/>
  <headerFooter>
    <oddFooter>&amp;RNDA対象資料:パ３-2019-170-SYS000556(S)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1">
    <pageSetUpPr fitToPage="1"/>
  </sheetPr>
  <dimension ref="A1:BA19"/>
  <sheetViews>
    <sheetView view="pageBreakPreview" zoomScaleNormal="100" zoomScaleSheetLayoutView="100" workbookViewId="0" topLeftCell="A1">
      <selection pane="topLeft" activeCell="M12" sqref="M12:AY13"/>
    </sheetView>
  </sheetViews>
  <sheetFormatPr defaultColWidth="2.505" defaultRowHeight="13.5"/>
  <cols>
    <col min="1" max="16384" width="2.5" style="141"/>
  </cols>
  <sheetData>
    <row r="1" spans="1:53" s="146" customFormat="1" ht="12.7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3" s="146" customFormat="1" ht="9" customHeight="1">
      <c r="A2" s="147"/>
      <c r="B2" s="658" t="s">
        <v>370</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147"/>
      <c r="BA2" s="147"/>
    </row>
    <row r="3" spans="1:53" s="146" customFormat="1" ht="9" customHeight="1">
      <c r="A3" s="147"/>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147"/>
      <c r="BA3" s="147"/>
    </row>
    <row r="4" spans="1:53" s="146" customFormat="1" ht="9" customHeight="1">
      <c r="A4" s="147"/>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147"/>
      <c r="BA4" s="147"/>
    </row>
    <row r="5" spans="1:53" s="146" customFormat="1" ht="9" customHeight="1">
      <c r="A5" s="147"/>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AY5" s="659"/>
      <c r="AZ5" s="147"/>
      <c r="BA5" s="147"/>
    </row>
    <row r="6" spans="1:52" ht="14.25" customHeight="1">
      <c r="A6" s="142"/>
      <c r="B6" s="150"/>
      <c r="C6" s="150"/>
      <c r="D6" s="150"/>
      <c r="E6" s="150"/>
      <c r="F6" s="150"/>
      <c r="G6" s="150"/>
      <c r="H6" s="150"/>
      <c r="I6" s="150"/>
      <c r="J6" s="150"/>
      <c r="K6" s="150"/>
      <c r="L6" s="150"/>
      <c r="M6" s="150"/>
      <c r="N6" s="150"/>
      <c r="O6" s="149"/>
      <c r="P6" s="149"/>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219" t="str">
        <f>設定変更依頼書!AR8</f>
        <v>Ver.2.9(2022.9.30～）</v>
      </c>
      <c r="AT6" s="148"/>
      <c r="AU6" s="148"/>
      <c r="AV6" s="148"/>
      <c r="AW6" s="148"/>
      <c r="AX6" s="148"/>
      <c r="AY6" s="148"/>
      <c r="AZ6" s="142"/>
    </row>
    <row r="7" spans="1:52" s="146" customFormat="1" ht="6.75" customHeight="1">
      <c r="A7" s="147"/>
      <c r="B7" s="691" t="s">
        <v>369</v>
      </c>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c r="AW7" s="691"/>
      <c r="AX7" s="691"/>
      <c r="AY7" s="691"/>
      <c r="AZ7" s="147"/>
    </row>
    <row r="8" spans="1:52" s="146" customFormat="1" ht="6.75" customHeight="1">
      <c r="A8" s="147"/>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147"/>
    </row>
    <row r="9" spans="1:52" s="146" customFormat="1" ht="6.75" customHeight="1">
      <c r="A9" s="147"/>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1"/>
      <c r="AZ9" s="147"/>
    </row>
    <row r="10" spans="1:52" s="146" customFormat="1" ht="6.75" customHeight="1">
      <c r="A10" s="147"/>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1"/>
      <c r="AZ10" s="147"/>
    </row>
    <row r="11" spans="1:52" ht="8.25" customHeight="1">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row>
    <row r="12" spans="1:52" ht="13.5" customHeight="1">
      <c r="A12" s="142"/>
      <c r="B12" s="689" t="s">
        <v>368</v>
      </c>
      <c r="C12" s="689"/>
      <c r="D12" s="689"/>
      <c r="E12" s="689"/>
      <c r="F12" s="689"/>
      <c r="G12" s="689"/>
      <c r="H12" s="692" t="s">
        <v>367</v>
      </c>
      <c r="I12" s="692"/>
      <c r="J12" s="692"/>
      <c r="K12" s="692"/>
      <c r="L12" s="692"/>
      <c r="M12" s="693"/>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5"/>
      <c r="AZ12" s="142"/>
    </row>
    <row r="13" spans="1:52" ht="13.5">
      <c r="A13" s="142"/>
      <c r="B13" s="689"/>
      <c r="C13" s="689"/>
      <c r="D13" s="689"/>
      <c r="E13" s="689"/>
      <c r="F13" s="689"/>
      <c r="G13" s="689"/>
      <c r="H13" s="692"/>
      <c r="I13" s="692"/>
      <c r="J13" s="692"/>
      <c r="K13" s="692"/>
      <c r="L13" s="692"/>
      <c r="M13" s="696"/>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8"/>
      <c r="AZ13" s="142"/>
    </row>
    <row r="14" spans="1:52" ht="13.5">
      <c r="A14" s="142"/>
      <c r="B14" s="689"/>
      <c r="C14" s="689"/>
      <c r="D14" s="689"/>
      <c r="E14" s="689"/>
      <c r="F14" s="689"/>
      <c r="G14" s="689"/>
      <c r="H14" s="692" t="s">
        <v>366</v>
      </c>
      <c r="I14" s="692"/>
      <c r="J14" s="692"/>
      <c r="K14" s="692"/>
      <c r="L14" s="692"/>
      <c r="M14" s="690" t="s">
        <v>348</v>
      </c>
      <c r="N14" s="690"/>
      <c r="O14" s="690"/>
      <c r="P14" s="688"/>
      <c r="Q14" s="688"/>
      <c r="R14" s="688"/>
      <c r="S14" s="688"/>
      <c r="T14" s="688"/>
      <c r="U14" s="688"/>
      <c r="V14" s="688"/>
      <c r="W14" s="688"/>
      <c r="X14" s="688"/>
      <c r="Y14" s="688"/>
      <c r="Z14" s="688"/>
      <c r="AA14" s="688"/>
      <c r="AB14" s="688"/>
      <c r="AC14" s="688"/>
      <c r="AD14" s="688"/>
      <c r="AE14" s="689" t="s">
        <v>365</v>
      </c>
      <c r="AF14" s="692"/>
      <c r="AG14" s="692"/>
      <c r="AH14" s="692"/>
      <c r="AI14" s="692"/>
      <c r="AJ14" s="167"/>
      <c r="AK14" s="165"/>
      <c r="AL14" s="165"/>
      <c r="AM14" s="165"/>
      <c r="AN14" s="165"/>
      <c r="AO14" s="165"/>
      <c r="AP14" s="165"/>
      <c r="AQ14" s="165"/>
      <c r="AR14" s="165"/>
      <c r="AS14" s="165"/>
      <c r="AT14" s="166"/>
      <c r="AU14" s="165"/>
      <c r="AV14" s="165"/>
      <c r="AW14" s="165"/>
      <c r="AX14" s="165"/>
      <c r="AY14" s="164"/>
      <c r="AZ14" s="142"/>
    </row>
    <row r="15" spans="1:52" ht="13.5">
      <c r="A15" s="142"/>
      <c r="B15" s="689"/>
      <c r="C15" s="689"/>
      <c r="D15" s="689"/>
      <c r="E15" s="689"/>
      <c r="F15" s="689"/>
      <c r="G15" s="689"/>
      <c r="H15" s="692"/>
      <c r="I15" s="692"/>
      <c r="J15" s="692"/>
      <c r="K15" s="692"/>
      <c r="L15" s="692"/>
      <c r="M15" s="681"/>
      <c r="N15" s="682"/>
      <c r="O15" s="682"/>
      <c r="P15" s="682"/>
      <c r="Q15" s="682"/>
      <c r="R15" s="682"/>
      <c r="S15" s="682"/>
      <c r="T15" s="682"/>
      <c r="U15" s="682"/>
      <c r="V15" s="682"/>
      <c r="W15" s="682"/>
      <c r="X15" s="682"/>
      <c r="Y15" s="682"/>
      <c r="Z15" s="682"/>
      <c r="AA15" s="682"/>
      <c r="AB15" s="682"/>
      <c r="AC15" s="682"/>
      <c r="AD15" s="683"/>
      <c r="AE15" s="692"/>
      <c r="AF15" s="692"/>
      <c r="AG15" s="692"/>
      <c r="AH15" s="692"/>
      <c r="AI15" s="692"/>
      <c r="AJ15" s="163"/>
      <c r="AK15" s="161" t="s">
        <v>305</v>
      </c>
      <c r="AL15" s="687"/>
      <c r="AM15" s="687"/>
      <c r="AN15" s="687"/>
      <c r="AO15" s="161" t="s">
        <v>310</v>
      </c>
      <c r="AP15" s="687"/>
      <c r="AQ15" s="687"/>
      <c r="AR15" s="687"/>
      <c r="AS15" s="162" t="s">
        <v>364</v>
      </c>
      <c r="AT15" s="687"/>
      <c r="AU15" s="687"/>
      <c r="AV15" s="687"/>
      <c r="AW15" s="687"/>
      <c r="AX15" s="161"/>
      <c r="AY15" s="160"/>
      <c r="AZ15" s="142"/>
    </row>
    <row r="16" spans="1:52" ht="13.5">
      <c r="A16" s="142"/>
      <c r="B16" s="689"/>
      <c r="C16" s="689"/>
      <c r="D16" s="689"/>
      <c r="E16" s="689"/>
      <c r="F16" s="689"/>
      <c r="G16" s="689"/>
      <c r="H16" s="692"/>
      <c r="I16" s="692"/>
      <c r="J16" s="692"/>
      <c r="K16" s="692"/>
      <c r="L16" s="692"/>
      <c r="M16" s="684"/>
      <c r="N16" s="685"/>
      <c r="O16" s="685"/>
      <c r="P16" s="685"/>
      <c r="Q16" s="685"/>
      <c r="R16" s="685"/>
      <c r="S16" s="685"/>
      <c r="T16" s="685"/>
      <c r="U16" s="685"/>
      <c r="V16" s="685"/>
      <c r="W16" s="685"/>
      <c r="X16" s="685"/>
      <c r="Y16" s="685"/>
      <c r="Z16" s="685"/>
      <c r="AA16" s="685"/>
      <c r="AB16" s="685"/>
      <c r="AC16" s="685"/>
      <c r="AD16" s="686"/>
      <c r="AE16" s="692"/>
      <c r="AF16" s="692"/>
      <c r="AG16" s="692"/>
      <c r="AH16" s="692"/>
      <c r="AI16" s="692"/>
      <c r="AJ16" s="159"/>
      <c r="AK16" s="157"/>
      <c r="AL16" s="157"/>
      <c r="AM16" s="157"/>
      <c r="AN16" s="157"/>
      <c r="AO16" s="157"/>
      <c r="AP16" s="157"/>
      <c r="AQ16" s="157"/>
      <c r="AR16" s="157"/>
      <c r="AS16" s="157"/>
      <c r="AT16" s="158"/>
      <c r="AU16" s="157"/>
      <c r="AV16" s="157"/>
      <c r="AW16" s="157"/>
      <c r="AX16" s="157"/>
      <c r="AY16" s="156"/>
      <c r="AZ16" s="142"/>
    </row>
    <row r="17" spans="1:52" ht="13.5">
      <c r="A17" s="142"/>
      <c r="B17" s="689" t="s">
        <v>363</v>
      </c>
      <c r="C17" s="689"/>
      <c r="D17" s="689"/>
      <c r="E17" s="689"/>
      <c r="F17" s="689"/>
      <c r="G17" s="689"/>
      <c r="H17" s="690" t="s">
        <v>348</v>
      </c>
      <c r="I17" s="690"/>
      <c r="J17" s="690"/>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8"/>
      <c r="AV17" s="688"/>
      <c r="AW17" s="688"/>
      <c r="AX17" s="688"/>
      <c r="AY17" s="688"/>
      <c r="AZ17" s="142"/>
    </row>
    <row r="18" spans="1:52" ht="36" customHeight="1">
      <c r="A18" s="142"/>
      <c r="B18" s="689"/>
      <c r="C18" s="689"/>
      <c r="D18" s="689"/>
      <c r="E18" s="689"/>
      <c r="F18" s="689"/>
      <c r="G18" s="689"/>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699" t="s">
        <v>362</v>
      </c>
      <c r="AI18" s="699"/>
      <c r="AJ18" s="700"/>
      <c r="AK18" s="700"/>
      <c r="AL18" s="700"/>
      <c r="AM18" s="700"/>
      <c r="AN18" s="700"/>
      <c r="AO18" s="700"/>
      <c r="AP18" s="700"/>
      <c r="AQ18" s="700"/>
      <c r="AR18" s="700"/>
      <c r="AS18" s="700"/>
      <c r="AT18" s="700"/>
      <c r="AU18" s="700"/>
      <c r="AV18" s="700"/>
      <c r="AW18" s="700"/>
      <c r="AX18" s="700"/>
      <c r="AY18" s="700"/>
      <c r="AZ18" s="142"/>
    </row>
    <row r="19" spans="1:52" ht="13.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row>
  </sheetData>
  <sheetProtection selectLockedCells="1"/>
  <mergeCells count="19">
    <mergeCell ref="AJ18:AY18"/>
    <mergeCell ref="K17:AY17"/>
    <mergeCell ref="AE14:AI16"/>
    <mergeCell ref="M15:AD16"/>
    <mergeCell ref="AL15:AN15"/>
    <mergeCell ref="P14:AD14"/>
    <mergeCell ref="B2:AY5"/>
    <mergeCell ref="B17:G18"/>
    <mergeCell ref="H17:J17"/>
    <mergeCell ref="B7:AY10"/>
    <mergeCell ref="B12:G16"/>
    <mergeCell ref="H12:L13"/>
    <mergeCell ref="M12:AY13"/>
    <mergeCell ref="H14:L16"/>
    <mergeCell ref="M14:O14"/>
    <mergeCell ref="AP15:AR15"/>
    <mergeCell ref="AT15:AW15"/>
    <mergeCell ref="AH18:AI18"/>
    <mergeCell ref="H18:AG18"/>
  </mergeCells>
  <dataValidations count="4">
    <dataValidation allowBlank="1" showInputMessage="1" showErrorMessage="1" imeMode="disabled" sqref="H18:AG18 AJ18:AY18"/>
    <dataValidation type="textLength" allowBlank="1" showInputMessage="1" showErrorMessage="1" imeMode="disabled" sqref="AL15:AN15 AP15:AR15 AT15:AW15">
      <formula1>0</formula1>
      <formula2>99999</formula2>
    </dataValidation>
    <dataValidation allowBlank="1" showInputMessage="1" showErrorMessage="1" imeMode="fullKatakana" sqref="P14:AD14 K17:AY17"/>
    <dataValidation allowBlank="1" showInputMessage="1" showErrorMessage="1" imeMode="hiragana" sqref="M12:AY13 M15:AD16"/>
  </dataValidations>
  <pageMargins left="0.25" right="0.25" top="0.75" bottom="0.75" header="0.3" footer="0.3"/>
  <pageSetup orientation="portrait" paperSize="9" scale="77" r:id="rId1"/>
  <headerFooter>
    <oddFooter>&amp;RNDA対象資料:パ３-2019-170-SYS000556(S)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2">
    <pageSetUpPr fitToPage="1"/>
  </sheetPr>
  <dimension ref="A1:BE60"/>
  <sheetViews>
    <sheetView view="pageBreakPreview" zoomScaleNormal="70" zoomScaleSheetLayoutView="100" workbookViewId="0" topLeftCell="A1">
      <selection pane="topLeft" activeCell="H38" sqref="H38:AY38"/>
    </sheetView>
  </sheetViews>
  <sheetFormatPr defaultColWidth="2.505" defaultRowHeight="13.5"/>
  <cols>
    <col min="1" max="56" width="2.5" style="10"/>
    <col min="57" max="57" width="5.75" style="10" bestFit="1" customWidth="1"/>
    <col min="58" max="16384" width="2.5" style="10"/>
  </cols>
  <sheetData>
    <row r="1" spans="1:57" s="7" customFormat="1" ht="12.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s="7" customFormat="1" ht="6.75" customHeight="1">
      <c r="A2" s="6"/>
      <c r="B2" s="701" t="s">
        <v>338</v>
      </c>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6"/>
      <c r="BA2" s="6"/>
      <c r="BB2" s="6"/>
      <c r="BC2" s="6"/>
      <c r="BD2" s="6"/>
      <c r="BE2" s="6"/>
    </row>
    <row r="3" spans="1:57" s="7" customFormat="1" ht="6.75" customHeight="1">
      <c r="A3" s="6"/>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6"/>
      <c r="BA3" s="6"/>
      <c r="BB3" s="6"/>
      <c r="BC3" s="6"/>
      <c r="BD3" s="6"/>
      <c r="BE3" s="6"/>
    </row>
    <row r="4" spans="1:57" s="7" customFormat="1" ht="6.75" customHeight="1">
      <c r="A4" s="6"/>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6"/>
      <c r="BA4" s="6"/>
      <c r="BB4" s="6"/>
      <c r="BC4" s="6"/>
      <c r="BD4" s="6"/>
      <c r="BE4" s="6"/>
    </row>
    <row r="5" spans="1:57" s="7" customFormat="1" ht="6.75" customHeight="1">
      <c r="A5" s="6"/>
      <c r="B5" s="702"/>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2"/>
      <c r="AZ5" s="6"/>
      <c r="BA5" s="6"/>
      <c r="BB5" s="6"/>
      <c r="BC5" s="6"/>
      <c r="BD5" s="6"/>
      <c r="BE5" s="6"/>
    </row>
    <row r="6" spans="1:57" s="7" customFormat="1" ht="18.75">
      <c r="A6" s="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220" t="str">
        <f>設定変更依頼書!AR8</f>
        <v>Ver.2.9(2022.9.30～）</v>
      </c>
      <c r="AS6" s="6"/>
      <c r="AT6" s="8"/>
      <c r="AU6" s="6"/>
      <c r="AV6" s="8"/>
      <c r="AW6" s="8"/>
      <c r="AX6" s="8"/>
      <c r="AY6" s="8"/>
      <c r="AZ6" s="6"/>
      <c r="BA6" s="6"/>
      <c r="BB6" s="6"/>
      <c r="BC6" s="6"/>
      <c r="BD6" s="6"/>
      <c r="BE6" s="6"/>
    </row>
    <row r="7" spans="1:57" ht="64.5" customHeight="1">
      <c r="A7" s="9"/>
      <c r="B7" s="703" t="s">
        <v>635</v>
      </c>
      <c r="C7" s="704"/>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5"/>
      <c r="AZ7" s="6"/>
      <c r="BA7" s="6"/>
      <c r="BB7" s="6"/>
      <c r="BC7" s="6"/>
      <c r="BD7" s="6"/>
      <c r="BE7" s="6"/>
    </row>
    <row r="8" spans="1:57" ht="45" customHeight="1">
      <c r="A8" s="9"/>
      <c r="B8" s="706"/>
      <c r="C8" s="707"/>
      <c r="D8" s="707"/>
      <c r="E8" s="707"/>
      <c r="F8" s="707"/>
      <c r="G8" s="707"/>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8"/>
      <c r="AZ8" s="6"/>
      <c r="BA8" s="6"/>
      <c r="BB8" s="6"/>
      <c r="BC8" s="6"/>
      <c r="BD8" s="6"/>
      <c r="BE8" s="6"/>
    </row>
    <row r="9" spans="1:57" ht="6" customHeight="1">
      <c r="A9" s="9"/>
      <c r="B9" s="11"/>
      <c r="C9" s="11"/>
      <c r="D9" s="11"/>
      <c r="E9" s="11"/>
      <c r="F9" s="11"/>
      <c r="G9" s="11"/>
      <c r="H9" s="11"/>
      <c r="I9" s="11"/>
      <c r="J9" s="11"/>
      <c r="K9" s="11"/>
      <c r="L9" s="11"/>
      <c r="M9" s="11"/>
      <c r="N9" s="11"/>
      <c r="O9" s="12"/>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6"/>
      <c r="BA9" s="6"/>
      <c r="BB9" s="6"/>
      <c r="BC9" s="6"/>
      <c r="BD9" s="6"/>
      <c r="BE9" s="6"/>
    </row>
    <row r="10" spans="1:57" ht="7.5" customHeight="1">
      <c r="A10" s="9"/>
      <c r="B10" s="14"/>
      <c r="C10" s="15"/>
      <c r="D10" s="16"/>
      <c r="E10" s="16"/>
      <c r="F10" s="16"/>
      <c r="G10" s="16"/>
      <c r="H10" s="16"/>
      <c r="I10" s="16"/>
      <c r="J10" s="16"/>
      <c r="K10" s="16"/>
      <c r="L10" s="16"/>
      <c r="M10" s="15"/>
      <c r="N10" s="16"/>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6"/>
      <c r="BA10" s="6"/>
      <c r="BB10" s="6"/>
      <c r="BC10" s="6"/>
      <c r="BD10" s="6"/>
      <c r="BE10" s="6"/>
    </row>
    <row r="11" spans="1:57" ht="17.25">
      <c r="A11" s="9"/>
      <c r="B11" s="709" t="s">
        <v>634</v>
      </c>
      <c r="C11" s="710"/>
      <c r="D11" s="710"/>
      <c r="E11" s="710"/>
      <c r="F11" s="710"/>
      <c r="G11" s="710"/>
      <c r="H11" s="710"/>
      <c r="I11" s="710"/>
      <c r="J11" s="711"/>
      <c r="K11" s="711"/>
      <c r="L11" s="711"/>
      <c r="M11" s="711"/>
      <c r="N11" s="711"/>
      <c r="O11" s="711"/>
      <c r="P11" s="711"/>
      <c r="Q11" s="711"/>
      <c r="R11" s="711"/>
      <c r="S11" s="711"/>
      <c r="T11" s="711"/>
      <c r="U11" s="711"/>
      <c r="V11" s="711"/>
      <c r="W11" s="711"/>
      <c r="X11" s="711"/>
      <c r="Y11" s="711"/>
      <c r="Z11" s="711"/>
      <c r="AA11" s="711"/>
      <c r="AB11" s="711"/>
      <c r="AC11" s="711"/>
      <c r="AD11" s="14"/>
      <c r="AE11" s="329" t="s">
        <v>744</v>
      </c>
      <c r="AF11" s="14"/>
      <c r="AG11" s="14"/>
      <c r="AH11" s="14"/>
      <c r="AI11" s="14"/>
      <c r="AJ11" s="14"/>
      <c r="AK11" s="14"/>
      <c r="AL11" s="14"/>
      <c r="AM11" s="14"/>
      <c r="AN11" s="14"/>
      <c r="AO11" s="14"/>
      <c r="AP11" s="14"/>
      <c r="AQ11" s="14"/>
      <c r="AR11" s="14"/>
      <c r="AS11" s="14"/>
      <c r="AT11" s="14"/>
      <c r="AU11" s="14"/>
      <c r="AV11" s="14"/>
      <c r="AW11" s="14"/>
      <c r="AX11" s="14"/>
      <c r="AY11" s="14"/>
      <c r="AZ11" s="6"/>
      <c r="BA11" s="6"/>
      <c r="BB11" s="6"/>
      <c r="BC11" s="6"/>
      <c r="BD11" s="6"/>
      <c r="BE11" s="6"/>
    </row>
    <row r="12" spans="1:57" ht="8.25" customHeight="1">
      <c r="A12" s="9"/>
      <c r="B12" s="14"/>
      <c r="C12" s="15"/>
      <c r="D12" s="16"/>
      <c r="E12" s="16"/>
      <c r="F12" s="16"/>
      <c r="G12" s="16"/>
      <c r="H12" s="16"/>
      <c r="I12" s="16"/>
      <c r="J12" s="16"/>
      <c r="K12" s="16"/>
      <c r="L12" s="16"/>
      <c r="M12" s="15"/>
      <c r="N12" s="16"/>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6"/>
      <c r="BA12" s="6"/>
      <c r="BB12" s="6"/>
      <c r="BC12" s="6"/>
      <c r="BD12" s="6"/>
      <c r="BE12" s="6"/>
    </row>
    <row r="13" spans="1:54" s="154" customFormat="1" ht="26.25" customHeight="1">
      <c r="A13" s="155"/>
      <c r="B13" s="469" t="s">
        <v>360</v>
      </c>
      <c r="C13" s="469"/>
      <c r="D13" s="469"/>
      <c r="E13" s="469"/>
      <c r="F13" s="469"/>
      <c r="G13" s="469"/>
      <c r="H13" s="662" t="s">
        <v>290</v>
      </c>
      <c r="I13" s="662"/>
      <c r="J13" s="660" t="s">
        <v>359</v>
      </c>
      <c r="K13" s="660"/>
      <c r="L13" s="660"/>
      <c r="M13" s="660"/>
      <c r="N13" s="660"/>
      <c r="O13" s="660"/>
      <c r="P13" s="660"/>
      <c r="Q13" s="660"/>
      <c r="R13" s="660"/>
      <c r="S13" s="660"/>
      <c r="T13" s="660"/>
      <c r="U13" s="660"/>
      <c r="V13" s="660"/>
      <c r="W13" s="662" t="s">
        <v>290</v>
      </c>
      <c r="X13" s="662"/>
      <c r="Y13" s="660" t="s">
        <v>358</v>
      </c>
      <c r="Z13" s="660"/>
      <c r="AA13" s="660"/>
      <c r="AB13" s="660"/>
      <c r="AC13" s="660"/>
      <c r="AD13" s="660"/>
      <c r="AE13" s="660"/>
      <c r="AF13" s="660"/>
      <c r="AG13" s="660"/>
      <c r="AH13" s="660"/>
      <c r="AI13" s="660"/>
      <c r="AJ13" s="660"/>
      <c r="AK13" s="662" t="s">
        <v>290</v>
      </c>
      <c r="AL13" s="662"/>
      <c r="AM13" s="660" t="s">
        <v>357</v>
      </c>
      <c r="AN13" s="660"/>
      <c r="AO13" s="660"/>
      <c r="AP13" s="660"/>
      <c r="AQ13" s="660"/>
      <c r="AR13" s="660"/>
      <c r="AS13" s="660"/>
      <c r="AT13" s="660"/>
      <c r="AU13" s="660"/>
      <c r="AV13" s="660"/>
      <c r="AW13" s="660"/>
      <c r="AX13" s="660"/>
      <c r="AY13" s="661"/>
      <c r="AZ13" s="155"/>
      <c r="BA13" s="155"/>
      <c r="BB13" s="155"/>
    </row>
    <row r="14" spans="1:57" ht="7.5" customHeight="1">
      <c r="A14" s="9"/>
      <c r="B14" s="14"/>
      <c r="C14" s="15"/>
      <c r="D14" s="16"/>
      <c r="E14" s="16"/>
      <c r="F14" s="16"/>
      <c r="G14" s="16"/>
      <c r="H14" s="16"/>
      <c r="I14" s="16"/>
      <c r="J14" s="16"/>
      <c r="K14" s="16"/>
      <c r="L14" s="16"/>
      <c r="M14" s="15"/>
      <c r="N14" s="16"/>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6"/>
      <c r="BA14" s="6"/>
      <c r="BB14" s="6"/>
      <c r="BC14" s="6"/>
      <c r="BD14" s="6"/>
      <c r="BE14" s="6"/>
    </row>
    <row r="15" spans="1:52" s="146" customFormat="1" ht="6.75" customHeight="1">
      <c r="A15" s="147"/>
      <c r="B15" s="636" t="s">
        <v>356</v>
      </c>
      <c r="C15" s="637"/>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8"/>
      <c r="AZ15" s="147"/>
    </row>
    <row r="16" spans="1:52" s="146" customFormat="1" ht="6.75" customHeight="1">
      <c r="A16" s="147"/>
      <c r="B16" s="639"/>
      <c r="C16" s="640"/>
      <c r="D16" s="640"/>
      <c r="E16" s="640"/>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0"/>
      <c r="AU16" s="640"/>
      <c r="AV16" s="640"/>
      <c r="AW16" s="640"/>
      <c r="AX16" s="640"/>
      <c r="AY16" s="641"/>
      <c r="AZ16" s="147"/>
    </row>
    <row r="17" spans="1:52" s="146" customFormat="1" ht="6.75" customHeight="1">
      <c r="A17" s="147"/>
      <c r="B17" s="639"/>
      <c r="C17" s="640"/>
      <c r="D17" s="640"/>
      <c r="E17" s="640"/>
      <c r="F17" s="640"/>
      <c r="G17" s="640"/>
      <c r="H17" s="640"/>
      <c r="I17" s="640"/>
      <c r="J17" s="640"/>
      <c r="K17" s="640"/>
      <c r="L17" s="640"/>
      <c r="M17" s="640"/>
      <c r="N17" s="640"/>
      <c r="O17" s="640"/>
      <c r="P17" s="640"/>
      <c r="Q17" s="640"/>
      <c r="R17" s="640"/>
      <c r="S17" s="640"/>
      <c r="T17" s="640"/>
      <c r="U17" s="640"/>
      <c r="V17" s="640"/>
      <c r="W17" s="640"/>
      <c r="X17" s="640"/>
      <c r="Y17" s="640"/>
      <c r="Z17" s="640"/>
      <c r="AA17" s="640"/>
      <c r="AB17" s="640"/>
      <c r="AC17" s="640"/>
      <c r="AD17" s="640"/>
      <c r="AE17" s="640"/>
      <c r="AF17" s="640"/>
      <c r="AG17" s="640"/>
      <c r="AH17" s="640"/>
      <c r="AI17" s="640"/>
      <c r="AJ17" s="640"/>
      <c r="AK17" s="640"/>
      <c r="AL17" s="640"/>
      <c r="AM17" s="640"/>
      <c r="AN17" s="640"/>
      <c r="AO17" s="640"/>
      <c r="AP17" s="640"/>
      <c r="AQ17" s="640"/>
      <c r="AR17" s="640"/>
      <c r="AS17" s="640"/>
      <c r="AT17" s="640"/>
      <c r="AU17" s="640"/>
      <c r="AV17" s="640"/>
      <c r="AW17" s="640"/>
      <c r="AX17" s="640"/>
      <c r="AY17" s="641"/>
      <c r="AZ17" s="147"/>
    </row>
    <row r="18" spans="1:52" s="146" customFormat="1" ht="6.75" customHeight="1">
      <c r="A18" s="147"/>
      <c r="B18" s="642"/>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4"/>
      <c r="AZ18" s="147"/>
    </row>
    <row r="19" spans="1:52" s="141" customFormat="1" ht="8.25" customHeight="1">
      <c r="A19" s="142"/>
      <c r="B19" s="623"/>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3"/>
      <c r="AZ19" s="142"/>
    </row>
    <row r="20" spans="1:52" s="146" customFormat="1" ht="13.5" customHeight="1">
      <c r="A20" s="147"/>
      <c r="B20" s="663"/>
      <c r="C20" s="664"/>
      <c r="D20" s="664"/>
      <c r="E20" s="665"/>
      <c r="F20" s="646" t="s">
        <v>348</v>
      </c>
      <c r="G20" s="647"/>
      <c r="H20" s="672" t="str">
        <f>'ﾌﾘｶﾞﾅ②'!AQ4</f>
        <v/>
      </c>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5"/>
      <c r="AX20" s="655"/>
      <c r="AY20" s="656"/>
      <c r="AZ20" s="147"/>
    </row>
    <row r="21" spans="1:52" s="146" customFormat="1" ht="28.5" customHeight="1">
      <c r="A21" s="147"/>
      <c r="B21" s="630" t="s">
        <v>355</v>
      </c>
      <c r="C21" s="631"/>
      <c r="D21" s="631"/>
      <c r="E21" s="631"/>
      <c r="F21" s="631"/>
      <c r="G21" s="632"/>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9"/>
      <c r="AZ21" s="147"/>
    </row>
    <row r="22" spans="1:52" s="146" customFormat="1" ht="13.5" customHeight="1">
      <c r="A22" s="147"/>
      <c r="B22" s="235"/>
      <c r="C22" s="236"/>
      <c r="D22" s="236"/>
      <c r="E22" s="236"/>
      <c r="F22" s="651" t="s">
        <v>348</v>
      </c>
      <c r="G22" s="652"/>
      <c r="H22" s="672" t="str">
        <f>'ﾌﾘｶﾞﾅ②'!AQ8</f>
        <v/>
      </c>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55"/>
      <c r="AY22" s="656"/>
      <c r="AZ22" s="147"/>
    </row>
    <row r="23" spans="1:52" s="146" customFormat="1" ht="28.5" customHeight="1">
      <c r="A23" s="147"/>
      <c r="B23" s="666" t="s">
        <v>657</v>
      </c>
      <c r="C23" s="667"/>
      <c r="D23" s="667"/>
      <c r="E23" s="667"/>
      <c r="F23" s="667"/>
      <c r="G23" s="66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9"/>
      <c r="AZ23" s="147"/>
    </row>
    <row r="24" spans="1:52" s="146" customFormat="1" ht="30" customHeight="1">
      <c r="A24" s="147"/>
      <c r="B24" s="669"/>
      <c r="C24" s="670"/>
      <c r="D24" s="670"/>
      <c r="E24" s="670"/>
      <c r="F24" s="670"/>
      <c r="G24" s="671"/>
      <c r="H24" s="620" t="s">
        <v>1076</v>
      </c>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2"/>
      <c r="AZ24" s="147"/>
    </row>
    <row r="25" spans="1:52" s="141" customFormat="1" ht="13.5" customHeight="1">
      <c r="A25" s="142"/>
      <c r="B25" s="235"/>
      <c r="C25" s="236"/>
      <c r="D25" s="236"/>
      <c r="E25" s="236"/>
      <c r="F25" s="651" t="s">
        <v>348</v>
      </c>
      <c r="G25" s="652"/>
      <c r="H25" s="672" t="str">
        <f>'ﾌﾘｶﾞﾅ②'!AQ12</f>
        <v/>
      </c>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6"/>
      <c r="AZ25" s="142"/>
    </row>
    <row r="26" spans="1:52" s="141" customFormat="1" ht="28.5" customHeight="1">
      <c r="A26" s="142"/>
      <c r="B26" s="666" t="s">
        <v>658</v>
      </c>
      <c r="C26" s="667"/>
      <c r="D26" s="667"/>
      <c r="E26" s="667"/>
      <c r="F26" s="667"/>
      <c r="G26" s="66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c r="AT26" s="628"/>
      <c r="AU26" s="628"/>
      <c r="AV26" s="628"/>
      <c r="AW26" s="628"/>
      <c r="AX26" s="628"/>
      <c r="AY26" s="629"/>
      <c r="AZ26" s="142"/>
    </row>
    <row r="27" spans="1:52" s="141" customFormat="1" ht="30" customHeight="1">
      <c r="A27" s="142"/>
      <c r="B27" s="669"/>
      <c r="C27" s="670"/>
      <c r="D27" s="670"/>
      <c r="E27" s="670"/>
      <c r="F27" s="670"/>
      <c r="G27" s="671"/>
      <c r="H27" s="620" t="s">
        <v>1076</v>
      </c>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1"/>
      <c r="AX27" s="621"/>
      <c r="AY27" s="622"/>
      <c r="AZ27" s="142"/>
    </row>
    <row r="28" spans="1:52" s="141" customFormat="1" ht="13.5" customHeight="1">
      <c r="A28" s="142"/>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142"/>
    </row>
    <row r="29" spans="1:52" s="146" customFormat="1" ht="6.75" customHeight="1">
      <c r="A29" s="147"/>
      <c r="B29" s="636" t="s">
        <v>354</v>
      </c>
      <c r="C29" s="637"/>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637"/>
      <c r="AV29" s="637"/>
      <c r="AW29" s="637"/>
      <c r="AX29" s="637"/>
      <c r="AY29" s="638"/>
      <c r="AZ29" s="147"/>
    </row>
    <row r="30" spans="1:52" s="146" customFormat="1" ht="6.75" customHeight="1">
      <c r="A30" s="147"/>
      <c r="B30" s="639"/>
      <c r="C30" s="640"/>
      <c r="D30" s="640"/>
      <c r="E30" s="640"/>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41"/>
      <c r="AZ30" s="147"/>
    </row>
    <row r="31" spans="1:52" s="146" customFormat="1" ht="6.75" customHeight="1">
      <c r="A31" s="147"/>
      <c r="B31" s="639"/>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0"/>
      <c r="AY31" s="641"/>
      <c r="AZ31" s="147"/>
    </row>
    <row r="32" spans="1:52" s="146" customFormat="1" ht="6.75" customHeight="1">
      <c r="A32" s="147"/>
      <c r="B32" s="642"/>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4"/>
      <c r="AZ32" s="147"/>
    </row>
    <row r="33" spans="1:52" s="141" customFormat="1" ht="8.25" customHeight="1">
      <c r="A33" s="142"/>
      <c r="B33" s="623"/>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c r="AL33" s="623"/>
      <c r="AM33" s="623"/>
      <c r="AN33" s="623"/>
      <c r="AO33" s="623"/>
      <c r="AP33" s="623"/>
      <c r="AQ33" s="623"/>
      <c r="AR33" s="623"/>
      <c r="AS33" s="623"/>
      <c r="AT33" s="623"/>
      <c r="AU33" s="623"/>
      <c r="AV33" s="623"/>
      <c r="AW33" s="623"/>
      <c r="AX33" s="623"/>
      <c r="AY33" s="623"/>
      <c r="AZ33" s="142"/>
    </row>
    <row r="34" spans="1:52" s="146" customFormat="1" ht="13.5" customHeight="1">
      <c r="A34" s="147"/>
      <c r="B34" s="235"/>
      <c r="C34" s="236"/>
      <c r="D34" s="236"/>
      <c r="E34" s="236"/>
      <c r="F34" s="651" t="s">
        <v>348</v>
      </c>
      <c r="G34" s="652"/>
      <c r="H34" s="672" t="str">
        <f>'ﾌﾘｶﾞﾅ②'!AQ16</f>
        <v/>
      </c>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6"/>
      <c r="AZ34" s="147"/>
    </row>
    <row r="35" spans="1:52" s="146" customFormat="1" ht="28.5" customHeight="1">
      <c r="A35" s="147"/>
      <c r="B35" s="666" t="s">
        <v>655</v>
      </c>
      <c r="C35" s="667"/>
      <c r="D35" s="667"/>
      <c r="E35" s="667"/>
      <c r="F35" s="667"/>
      <c r="G35" s="66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9"/>
      <c r="AZ35" s="147"/>
    </row>
    <row r="36" spans="1:52" s="146" customFormat="1" ht="30" customHeight="1">
      <c r="A36" s="147"/>
      <c r="B36" s="669"/>
      <c r="C36" s="670"/>
      <c r="D36" s="670"/>
      <c r="E36" s="670"/>
      <c r="F36" s="670"/>
      <c r="G36" s="671"/>
      <c r="H36" s="620" t="s">
        <v>1076</v>
      </c>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2"/>
      <c r="AZ36" s="147"/>
    </row>
    <row r="37" spans="1:52" s="141" customFormat="1" ht="13.5" customHeight="1">
      <c r="A37" s="142"/>
      <c r="B37" s="235"/>
      <c r="C37" s="236"/>
      <c r="D37" s="236"/>
      <c r="E37" s="236"/>
      <c r="F37" s="651" t="s">
        <v>348</v>
      </c>
      <c r="G37" s="652"/>
      <c r="H37" s="672" t="str">
        <f>'ﾌﾘｶﾞﾅ②'!AQ20</f>
        <v/>
      </c>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c r="AW37" s="655"/>
      <c r="AX37" s="655"/>
      <c r="AY37" s="656"/>
      <c r="AZ37" s="142"/>
    </row>
    <row r="38" spans="1:52" s="141" customFormat="1" ht="28.5" customHeight="1">
      <c r="A38" s="142"/>
      <c r="B38" s="666" t="s">
        <v>656</v>
      </c>
      <c r="C38" s="667"/>
      <c r="D38" s="667"/>
      <c r="E38" s="667"/>
      <c r="F38" s="667"/>
      <c r="G38" s="66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L38" s="628"/>
      <c r="AM38" s="628"/>
      <c r="AN38" s="628"/>
      <c r="AO38" s="628"/>
      <c r="AP38" s="628"/>
      <c r="AQ38" s="628"/>
      <c r="AR38" s="628"/>
      <c r="AS38" s="628"/>
      <c r="AT38" s="628"/>
      <c r="AU38" s="628"/>
      <c r="AV38" s="628"/>
      <c r="AW38" s="628"/>
      <c r="AX38" s="628"/>
      <c r="AY38" s="629"/>
      <c r="AZ38" s="142"/>
    </row>
    <row r="39" spans="1:52" s="141" customFormat="1" ht="30" customHeight="1">
      <c r="A39" s="142"/>
      <c r="B39" s="669"/>
      <c r="C39" s="670"/>
      <c r="D39" s="670"/>
      <c r="E39" s="670"/>
      <c r="F39" s="670"/>
      <c r="G39" s="671"/>
      <c r="H39" s="620" t="s">
        <v>1076</v>
      </c>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2"/>
      <c r="AZ39" s="142"/>
    </row>
    <row r="40" spans="1:52" s="141" customFormat="1" ht="13.5">
      <c r="A40" s="142"/>
      <c r="B40" s="466" t="s">
        <v>353</v>
      </c>
      <c r="C40" s="467"/>
      <c r="D40" s="467"/>
      <c r="E40" s="467"/>
      <c r="F40" s="467"/>
      <c r="G40" s="468"/>
      <c r="H40" s="624" t="s">
        <v>290</v>
      </c>
      <c r="I40" s="625"/>
      <c r="J40" s="151"/>
      <c r="K40" s="626" t="s">
        <v>352</v>
      </c>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626"/>
      <c r="AT40" s="626"/>
      <c r="AU40" s="626"/>
      <c r="AV40" s="626"/>
      <c r="AW40" s="626"/>
      <c r="AX40" s="626"/>
      <c r="AY40" s="627"/>
      <c r="AZ40" s="142"/>
    </row>
    <row r="41" spans="1:52" s="141" customFormat="1" ht="13.5" customHeight="1">
      <c r="A41" s="142"/>
      <c r="B41" s="657" t="s">
        <v>351</v>
      </c>
      <c r="C41" s="657"/>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657"/>
      <c r="AM41" s="657"/>
      <c r="AN41" s="657"/>
      <c r="AO41" s="657"/>
      <c r="AP41" s="657"/>
      <c r="AQ41" s="657"/>
      <c r="AR41" s="657"/>
      <c r="AS41" s="657"/>
      <c r="AT41" s="657"/>
      <c r="AU41" s="657"/>
      <c r="AV41" s="657"/>
      <c r="AW41" s="657"/>
      <c r="AX41" s="657"/>
      <c r="AY41" s="657"/>
      <c r="AZ41" s="142"/>
    </row>
    <row r="42" spans="1:52" s="141" customFormat="1" ht="13.5" customHeight="1">
      <c r="A42" s="142"/>
      <c r="B42" s="645" t="s">
        <v>350</v>
      </c>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5"/>
      <c r="AY42" s="645"/>
      <c r="AZ42" s="142"/>
    </row>
    <row r="43" spans="1:52" s="141" customFormat="1" ht="14.25" customHeight="1">
      <c r="A43" s="142"/>
      <c r="B43" s="150"/>
      <c r="C43" s="150"/>
      <c r="D43" s="150"/>
      <c r="E43" s="150"/>
      <c r="F43" s="150"/>
      <c r="G43" s="150"/>
      <c r="H43" s="150"/>
      <c r="I43" s="150"/>
      <c r="J43" s="150"/>
      <c r="K43" s="150"/>
      <c r="L43" s="150"/>
      <c r="M43" s="150"/>
      <c r="N43" s="150"/>
      <c r="O43" s="149"/>
      <c r="P43" s="149"/>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2"/>
    </row>
    <row r="44" spans="1:52" s="146" customFormat="1" ht="6.75" customHeight="1">
      <c r="A44" s="147"/>
      <c r="B44" s="636" t="s">
        <v>349</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8"/>
      <c r="AZ44" s="147"/>
    </row>
    <row r="45" spans="1:52" s="146" customFormat="1" ht="6.75" customHeight="1">
      <c r="A45" s="147"/>
      <c r="B45" s="639"/>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1"/>
      <c r="AZ45" s="147"/>
    </row>
    <row r="46" spans="1:52" s="146" customFormat="1" ht="6.75" customHeight="1">
      <c r="A46" s="147"/>
      <c r="B46" s="639"/>
      <c r="C46" s="640"/>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1"/>
      <c r="AZ46" s="147"/>
    </row>
    <row r="47" spans="1:52" s="146" customFormat="1" ht="6.75" customHeight="1">
      <c r="A47" s="147"/>
      <c r="B47" s="642"/>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3"/>
      <c r="AY47" s="644"/>
      <c r="AZ47" s="147"/>
    </row>
    <row r="48" spans="1:52" s="141" customFormat="1" ht="8.25" customHeight="1">
      <c r="A48" s="142"/>
      <c r="B48" s="623"/>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142"/>
    </row>
    <row r="49" spans="1:52" s="146" customFormat="1" ht="13.5" customHeight="1">
      <c r="A49" s="147"/>
      <c r="B49" s="648"/>
      <c r="C49" s="649"/>
      <c r="D49" s="649"/>
      <c r="E49" s="650"/>
      <c r="F49" s="646" t="s">
        <v>348</v>
      </c>
      <c r="G49" s="647"/>
      <c r="H49" s="672" t="str">
        <f>'ﾌﾘｶﾞﾅ②'!AQ24</f>
        <v/>
      </c>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656"/>
      <c r="AZ49" s="147"/>
    </row>
    <row r="50" spans="1:52" s="146" customFormat="1" ht="28.5" customHeight="1">
      <c r="A50" s="147"/>
      <c r="B50" s="630" t="s">
        <v>347</v>
      </c>
      <c r="C50" s="631"/>
      <c r="D50" s="631"/>
      <c r="E50" s="631"/>
      <c r="F50" s="631"/>
      <c r="G50" s="632"/>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8"/>
      <c r="AY50" s="629"/>
      <c r="AZ50" s="147"/>
    </row>
    <row r="51" spans="1:52" s="146" customFormat="1" ht="30" customHeight="1">
      <c r="A51" s="147"/>
      <c r="B51" s="633"/>
      <c r="C51" s="634"/>
      <c r="D51" s="634"/>
      <c r="E51" s="634"/>
      <c r="F51" s="634"/>
      <c r="G51" s="635"/>
      <c r="H51" s="620" t="s">
        <v>1076</v>
      </c>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1"/>
      <c r="AY51" s="622"/>
      <c r="AZ51" s="147"/>
    </row>
    <row r="52" spans="1:57" ht="28.5" customHeight="1">
      <c r="A52" s="9"/>
      <c r="B52" s="666" t="s">
        <v>659</v>
      </c>
      <c r="C52" s="667"/>
      <c r="D52" s="667"/>
      <c r="E52" s="667"/>
      <c r="F52" s="667"/>
      <c r="G52" s="66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9"/>
      <c r="AZ52" s="6"/>
      <c r="BA52" s="6"/>
      <c r="BB52" s="6"/>
      <c r="BC52" s="6"/>
      <c r="BD52" s="6"/>
      <c r="BE52" s="6"/>
    </row>
    <row r="53" spans="1:57" ht="30" customHeight="1">
      <c r="A53" s="9"/>
      <c r="B53" s="669"/>
      <c r="C53" s="670"/>
      <c r="D53" s="670"/>
      <c r="E53" s="670"/>
      <c r="F53" s="670"/>
      <c r="G53" s="671"/>
      <c r="H53" s="620" t="s">
        <v>1076</v>
      </c>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1"/>
      <c r="AP53" s="621"/>
      <c r="AQ53" s="621"/>
      <c r="AR53" s="621"/>
      <c r="AS53" s="621"/>
      <c r="AT53" s="621"/>
      <c r="AU53" s="621"/>
      <c r="AV53" s="621"/>
      <c r="AW53" s="621"/>
      <c r="AX53" s="621"/>
      <c r="AY53" s="622"/>
      <c r="AZ53" s="6"/>
      <c r="BA53" s="6"/>
      <c r="BB53" s="6"/>
      <c r="BC53" s="6"/>
      <c r="BD53" s="6"/>
      <c r="BE53" s="6"/>
    </row>
    <row r="54" spans="1:57" ht="12.75" customHeight="1">
      <c r="A54" s="9"/>
      <c r="B54" s="235"/>
      <c r="C54" s="236"/>
      <c r="D54" s="236"/>
      <c r="E54" s="236"/>
      <c r="F54" s="651" t="s">
        <v>348</v>
      </c>
      <c r="G54" s="652"/>
      <c r="H54" s="672" t="str">
        <f>'ﾌﾘｶﾞﾅ②'!AQ32</f>
        <v/>
      </c>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655"/>
      <c r="AR54" s="655"/>
      <c r="AS54" s="655"/>
      <c r="AT54" s="655"/>
      <c r="AU54" s="655"/>
      <c r="AV54" s="655"/>
      <c r="AW54" s="655"/>
      <c r="AX54" s="655"/>
      <c r="AY54" s="656"/>
      <c r="AZ54" s="6"/>
      <c r="BA54" s="6"/>
      <c r="BB54" s="6"/>
      <c r="BC54" s="6"/>
      <c r="BD54" s="6"/>
      <c r="BE54" s="6"/>
    </row>
    <row r="55" spans="1:57" ht="28.5" customHeight="1">
      <c r="A55" s="9"/>
      <c r="B55" s="666" t="s">
        <v>660</v>
      </c>
      <c r="C55" s="667"/>
      <c r="D55" s="667"/>
      <c r="E55" s="667"/>
      <c r="F55" s="667"/>
      <c r="G55" s="66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628"/>
      <c r="AY55" s="629"/>
      <c r="AZ55" s="6"/>
      <c r="BA55" s="6"/>
      <c r="BB55" s="6"/>
      <c r="BC55" s="6"/>
      <c r="BD55" s="6"/>
      <c r="BE55" s="6"/>
    </row>
    <row r="56" spans="1:57" ht="30" customHeight="1">
      <c r="A56" s="9"/>
      <c r="B56" s="669"/>
      <c r="C56" s="670"/>
      <c r="D56" s="670"/>
      <c r="E56" s="670"/>
      <c r="F56" s="670"/>
      <c r="G56" s="671"/>
      <c r="H56" s="620" t="s">
        <v>1076</v>
      </c>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21"/>
      <c r="AT56" s="621"/>
      <c r="AU56" s="621"/>
      <c r="AV56" s="621"/>
      <c r="AW56" s="621"/>
      <c r="AX56" s="621"/>
      <c r="AY56" s="622"/>
      <c r="AZ56" s="6"/>
      <c r="BA56" s="6"/>
      <c r="BB56" s="6"/>
      <c r="BC56" s="6"/>
      <c r="BD56" s="6"/>
      <c r="BE56" s="6"/>
    </row>
    <row r="57" spans="1:57" ht="13.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6"/>
      <c r="BA57" s="6"/>
      <c r="BB57" s="6"/>
      <c r="BC57" s="6"/>
      <c r="BD57" s="6"/>
      <c r="BE57" s="6"/>
    </row>
    <row r="58" spans="1:57" ht="13.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6"/>
      <c r="BA58" s="6"/>
      <c r="BB58" s="6"/>
      <c r="BC58" s="6"/>
      <c r="BD58" s="6"/>
      <c r="BE58" s="6"/>
    </row>
    <row r="59" spans="52:57" ht="13.5">
      <c r="AZ59" s="6"/>
      <c r="BA59" s="6"/>
      <c r="BB59" s="6"/>
      <c r="BC59" s="6"/>
      <c r="BD59" s="6"/>
      <c r="BE59" s="6"/>
    </row>
    <row r="60" spans="52:57" ht="13.5">
      <c r="AZ60" s="6"/>
      <c r="BA60" s="6"/>
      <c r="BB60" s="6"/>
      <c r="BC60" s="6"/>
      <c r="BD60" s="6"/>
      <c r="BE60" s="6"/>
    </row>
  </sheetData>
  <sheetProtection algorithmName="SHA-512" hashValue="we0oTpHKCUsVGhkyiP3hc7mem9TxXoe5pTCAz0Qix25lIvsPnGzMYdoEiCzODivqube+h895AMTmOoBMzeL0jA==" saltValue="80K4Kq59lp0AfC72u6id4A==" spinCount="100000" sheet="1" formatCells="0" selectLockedCells="1"/>
  <mergeCells count="61">
    <mergeCell ref="B35:G36"/>
    <mergeCell ref="H35:AY35"/>
    <mergeCell ref="F37:G37"/>
    <mergeCell ref="B38:G39"/>
    <mergeCell ref="H38:AY38"/>
    <mergeCell ref="H37:AY37"/>
    <mergeCell ref="H36:AY36"/>
    <mergeCell ref="H39:AY39"/>
    <mergeCell ref="F22:G22"/>
    <mergeCell ref="H22:AY22"/>
    <mergeCell ref="B23:G24"/>
    <mergeCell ref="H23:AY23"/>
    <mergeCell ref="F34:G34"/>
    <mergeCell ref="H34:AY34"/>
    <mergeCell ref="B29:AY32"/>
    <mergeCell ref="B33:AY33"/>
    <mergeCell ref="H24:AY24"/>
    <mergeCell ref="H27:AY27"/>
    <mergeCell ref="B19:AY19"/>
    <mergeCell ref="B20:E20"/>
    <mergeCell ref="F20:G20"/>
    <mergeCell ref="H20:AY20"/>
    <mergeCell ref="B21:G21"/>
    <mergeCell ref="H21:AY21"/>
    <mergeCell ref="B2:AY5"/>
    <mergeCell ref="F25:G25"/>
    <mergeCell ref="B26:G27"/>
    <mergeCell ref="H25:AY25"/>
    <mergeCell ref="H26:AY26"/>
    <mergeCell ref="B15:AY18"/>
    <mergeCell ref="B7:AY8"/>
    <mergeCell ref="B11:I11"/>
    <mergeCell ref="J11:AC11"/>
    <mergeCell ref="B13:G13"/>
    <mergeCell ref="H13:I13"/>
    <mergeCell ref="J13:V13"/>
    <mergeCell ref="W13:X13"/>
    <mergeCell ref="Y13:AJ13"/>
    <mergeCell ref="AK13:AL13"/>
    <mergeCell ref="AM13:AY13"/>
    <mergeCell ref="B40:G40"/>
    <mergeCell ref="H40:I40"/>
    <mergeCell ref="K40:AY40"/>
    <mergeCell ref="B50:G51"/>
    <mergeCell ref="H50:AY50"/>
    <mergeCell ref="B44:AY47"/>
    <mergeCell ref="B48:AY48"/>
    <mergeCell ref="B49:E49"/>
    <mergeCell ref="F49:G49"/>
    <mergeCell ref="H49:AY49"/>
    <mergeCell ref="B41:AY41"/>
    <mergeCell ref="B42:AY42"/>
    <mergeCell ref="H51:AY51"/>
    <mergeCell ref="B55:G56"/>
    <mergeCell ref="H55:AY55"/>
    <mergeCell ref="B52:G53"/>
    <mergeCell ref="H52:AY52"/>
    <mergeCell ref="F54:G54"/>
    <mergeCell ref="H54:AY54"/>
    <mergeCell ref="H53:AY53"/>
    <mergeCell ref="H56:AY56"/>
  </mergeCells>
  <conditionalFormatting sqref="H21:AY21">
    <cfRule type="expression" priority="8" dxfId="15">
      <formula>'ﾌﾘｶﾞﾅ②'!$D$37&gt;0</formula>
    </cfRule>
  </conditionalFormatting>
  <conditionalFormatting sqref="H23:AY23">
    <cfRule type="expression" priority="7" dxfId="15">
      <formula>'ﾌﾘｶﾞﾅ②'!$H$37&gt;0</formula>
    </cfRule>
  </conditionalFormatting>
  <conditionalFormatting sqref="H26:AY26">
    <cfRule type="expression" priority="6" dxfId="15">
      <formula>'ﾌﾘｶﾞﾅ②'!$L$37&gt;0</formula>
    </cfRule>
  </conditionalFormatting>
  <conditionalFormatting sqref="H35:AY35">
    <cfRule type="expression" priority="5" dxfId="15">
      <formula>'ﾌﾘｶﾞﾅ②'!$P$37&gt;0</formula>
    </cfRule>
  </conditionalFormatting>
  <conditionalFormatting sqref="H38:AY38">
    <cfRule type="expression" priority="4" dxfId="15">
      <formula>'ﾌﾘｶﾞﾅ②'!$T$37&gt;0</formula>
    </cfRule>
  </conditionalFormatting>
  <conditionalFormatting sqref="H50:AY50">
    <cfRule type="expression" priority="3" dxfId="15">
      <formula>'ﾌﾘｶﾞﾅ②'!$X$37&gt;0</formula>
    </cfRule>
  </conditionalFormatting>
  <conditionalFormatting sqref="H52:AY52">
    <cfRule type="expression" priority="2" dxfId="15">
      <formula>'ﾌﾘｶﾞﾅ②'!$AB$37&gt;0</formula>
    </cfRule>
  </conditionalFormatting>
  <conditionalFormatting sqref="H55:AY55">
    <cfRule type="expression" priority="1" dxfId="15">
      <formula>'ﾌﾘｶﾞﾅ②'!$AF$37&gt;0</formula>
    </cfRule>
  </conditionalFormatting>
  <dataValidations count="10">
    <dataValidation allowBlank="1" showErrorMessage="1" errorTitle="入力エラー" error="カタカナで入力してください" imeMode="fullKatakana" sqref="H54:AY54 H22:AY22 H25:AY25 H34:AY34 H37:AY37"/>
    <dataValidation allowBlank="1" showErrorMessage="1" sqref="J11"/>
    <dataValidation type="custom" allowBlank="1" showInputMessage="1" showErrorMessage="1" error="8文字以上の半角英数字で入力ください。_x000a_&quot;-&quot;，&quot;_&quot;，&quot;.&quot;，&quot;@&quot;，&quot;#&quot;, &quot;$&quot;は使用できます。" imeMode="disabled" sqref="H55:AY55">
      <formula1>AND(H55&lt;DBCS(H55),LEN(H55)&gt;7)</formula1>
    </dataValidation>
    <dataValidation type="custom" allowBlank="1" showInputMessage="1" showErrorMessage="1" error="32文字以内の半角英数字で入力ください。_x000a_&quot;-&quot;，&quot;_&quot;，&quot;.&quot;，&quot;@&quot;，&quot;#&quot;, &quot;$&quot;は使用できます。" imeMode="disabled" sqref="H52:AY52">
      <formula1>AND(H52&lt;DBCS(H52),LEN(H52)&lt;33)</formula1>
    </dataValidation>
    <dataValidation type="list" allowBlank="1" showInputMessage="1" showErrorMessage="1" sqref="H13:I13 AK13:AL13 W13:X13 H40:I40">
      <formula1>"□,■"</formula1>
    </dataValidation>
    <dataValidation type="custom" allowBlank="1" showErrorMessage="1" errorTitle="入力エラー" error="32文字以内の半角英数字で入力ください。_x000a_&quot;-&quot;，&quot;_&quot;，&quot;.&quot;，&quot;@&quot;，&quot;#&quot;, &quot;$&quot;は使用できます。" imeMode="halfAlpha" sqref="H50:AY50">
      <formula1>AND(H50&lt;DBCS(H50),LEN(H50)&lt;33)</formula1>
    </dataValidation>
    <dataValidation allowBlank="1" showInputMessage="1" showErrorMessage="1" imeMode="fullKatakana" sqref="H49:AY49 H20:AY20"/>
    <dataValidation type="custom" allowBlank="1" showInputMessage="1" showErrorMessage="1" error="8文字以上の半角英数字で入力ください。_x000a_&quot;-&quot;，&quot;_&quot;，&quot;.&quot;，&quot;@&quot;，&quot;#&quot;, &quot;$&quot;は使用できます。" imeMode="disabled" sqref="H26:AY26 H38:AY38">
      <formula1>AND(H26&lt;DBCS(H26),LEN(H26)&gt;7)</formula1>
    </dataValidation>
    <dataValidation type="custom" allowBlank="1" showErrorMessage="1" errorTitle="入力エラー" error="32文字以内の半角英数字で入力ください。_x000a_&quot;-&quot;，&quot;_&quot;，&quot;.&quot;，&quot;@&quot;，&quot;#&quot;, &quot;$&quot;は使用できます。" imeMode="halfAlpha" sqref="H21:AY21">
      <formula1>AND(H21&lt;DBCS(H21),LEN(H21)&lt;33)</formula1>
    </dataValidation>
    <dataValidation type="custom" allowBlank="1" showInputMessage="1" showErrorMessage="1" error="32文字以内の半角英数字で入力ください。_x000a_&quot;-&quot;，&quot;_&quot;，&quot;.&quot;，&quot;@&quot;，&quot;#&quot;, &quot;$&quot;は使用できます。" imeMode="disabled" sqref="H23:AY23 H35:AY35">
      <formula1>AND(H23&lt;DBCS(H23),LEN(H23)&lt;33)</formula1>
    </dataValidation>
  </dataValidations>
  <pageMargins left="0.25" right="0.25" top="0.75" bottom="0.75" header="0.3" footer="0.3"/>
  <pageSetup orientation="portrait" paperSize="9" scale="77" r:id="rId1"/>
  <headerFooter>
    <oddFooter>&amp;RNDA対象資料:パ３-2019-170-SYS000556(S)</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2:BK71"/>
  <sheetViews>
    <sheetView zoomScale="85" zoomScaleNormal="85" workbookViewId="0" topLeftCell="T1">
      <selection pane="topLeft" activeCell="AQ27" sqref="AQ27"/>
    </sheetView>
  </sheetViews>
  <sheetFormatPr defaultColWidth="12.625" defaultRowHeight="15" customHeight="1"/>
  <cols>
    <col min="1" max="24" width="8.625" style="354" customWidth="1"/>
    <col min="25" max="36" width="8.625" style="367" customWidth="1"/>
    <col min="37" max="40" width="8.625" style="354" customWidth="1"/>
    <col min="41" max="41" width="7" style="354" customWidth="1"/>
    <col min="42" max="42" width="16.125" style="354" bestFit="1" customWidth="1"/>
    <col min="43" max="63" width="8.625" style="354" customWidth="1"/>
    <col min="64" max="16384" width="12.625" style="354"/>
  </cols>
  <sheetData>
    <row r="1" ht="13.5" customHeight="1" thickBot="1"/>
    <row r="2" spans="1:63" ht="13.5" customHeight="1" thickBot="1">
      <c r="A2" s="355"/>
      <c r="B2" s="355"/>
      <c r="C2" s="355"/>
      <c r="D2" s="355"/>
      <c r="E2" s="355"/>
      <c r="F2" s="355"/>
      <c r="G2" s="355"/>
      <c r="H2" s="355"/>
      <c r="I2" s="355"/>
      <c r="J2" s="355"/>
      <c r="K2" s="355"/>
      <c r="L2" s="355"/>
      <c r="M2" s="355"/>
      <c r="N2" s="355"/>
      <c r="O2" s="355"/>
      <c r="P2" s="355"/>
      <c r="Q2" s="355"/>
      <c r="R2" s="355"/>
      <c r="S2" s="355"/>
      <c r="T2" s="355"/>
      <c r="U2" s="355"/>
      <c r="V2" s="355"/>
      <c r="W2" s="355"/>
      <c r="X2" s="355"/>
      <c r="Y2" s="368"/>
      <c r="Z2" s="368"/>
      <c r="AA2" s="368"/>
      <c r="AB2" s="368"/>
      <c r="AC2" s="368"/>
      <c r="AD2" s="368"/>
      <c r="AE2" s="368"/>
      <c r="AF2" s="368"/>
      <c r="AG2" s="368"/>
      <c r="AH2" s="368"/>
      <c r="AI2" s="368"/>
      <c r="AJ2" s="368"/>
      <c r="AK2" s="355"/>
      <c r="AL2" s="355"/>
      <c r="AM2" s="355"/>
      <c r="AN2" s="355"/>
      <c r="AO2" s="355"/>
      <c r="AP2" s="356" t="s">
        <v>948</v>
      </c>
      <c r="AQ2" s="676" t="str">
        <f>IF('別紙③-1'!H21="","",'別紙③-1'!H21)</f>
        <v/>
      </c>
      <c r="AR2" s="677"/>
      <c r="AS2" s="677"/>
      <c r="AT2" s="677"/>
      <c r="AU2" s="677"/>
      <c r="AV2" s="677"/>
      <c r="AW2" s="677"/>
      <c r="AX2" s="677"/>
      <c r="AY2" s="677"/>
      <c r="AZ2" s="678"/>
      <c r="BA2" s="356"/>
      <c r="BB2" s="356"/>
      <c r="BC2" s="356"/>
      <c r="BD2" s="356"/>
      <c r="BE2" s="356"/>
      <c r="BF2" s="356"/>
      <c r="BG2" s="356"/>
      <c r="BH2" s="356"/>
      <c r="BI2" s="356"/>
      <c r="BJ2" s="356"/>
      <c r="BK2" s="356"/>
    </row>
    <row r="3" ht="13.5" customHeight="1" thickBot="1"/>
    <row r="4" spans="1:52" ht="13.5" customHeight="1" thickBot="1">
      <c r="A4" s="369" t="s">
        <v>949</v>
      </c>
      <c r="B4" s="369" t="s">
        <v>950</v>
      </c>
      <c r="C4" s="369" t="s">
        <v>1077</v>
      </c>
      <c r="D4" s="369" t="s">
        <v>1078</v>
      </c>
      <c r="E4" s="369" t="s">
        <v>951</v>
      </c>
      <c r="F4" s="369" t="s">
        <v>952</v>
      </c>
      <c r="G4" s="369" t="s">
        <v>1079</v>
      </c>
      <c r="H4" s="369" t="s">
        <v>1080</v>
      </c>
      <c r="I4" s="369" t="s">
        <v>953</v>
      </c>
      <c r="J4" s="369" t="s">
        <v>954</v>
      </c>
      <c r="K4" s="369" t="s">
        <v>1081</v>
      </c>
      <c r="L4" s="369" t="s">
        <v>1082</v>
      </c>
      <c r="M4" s="369" t="s">
        <v>955</v>
      </c>
      <c r="N4" s="369" t="s">
        <v>956</v>
      </c>
      <c r="O4" s="369" t="s">
        <v>1083</v>
      </c>
      <c r="P4" s="369" t="s">
        <v>1084</v>
      </c>
      <c r="Q4" s="369" t="s">
        <v>957</v>
      </c>
      <c r="R4" s="369" t="s">
        <v>958</v>
      </c>
      <c r="S4" s="369" t="s">
        <v>1085</v>
      </c>
      <c r="T4" s="369" t="s">
        <v>1086</v>
      </c>
      <c r="U4" s="369" t="s">
        <v>959</v>
      </c>
      <c r="V4" s="369" t="s">
        <v>960</v>
      </c>
      <c r="W4" s="369" t="s">
        <v>1087</v>
      </c>
      <c r="X4" s="369" t="s">
        <v>1088</v>
      </c>
      <c r="Y4" s="370" t="s">
        <v>961</v>
      </c>
      <c r="Z4" s="370" t="s">
        <v>962</v>
      </c>
      <c r="AA4" s="370" t="s">
        <v>1089</v>
      </c>
      <c r="AB4" s="370" t="s">
        <v>1090</v>
      </c>
      <c r="AC4" s="370" t="s">
        <v>963</v>
      </c>
      <c r="AD4" s="370" t="s">
        <v>964</v>
      </c>
      <c r="AE4" s="370" t="s">
        <v>1091</v>
      </c>
      <c r="AF4" s="370" t="s">
        <v>1092</v>
      </c>
      <c r="AG4" s="370" t="s">
        <v>965</v>
      </c>
      <c r="AH4" s="370" t="s">
        <v>966</v>
      </c>
      <c r="AI4" s="370" t="s">
        <v>1093</v>
      </c>
      <c r="AJ4" s="370" t="s">
        <v>1094</v>
      </c>
      <c r="AK4" s="356"/>
      <c r="AL4" s="356"/>
      <c r="AM4" s="356"/>
      <c r="AN4" s="356"/>
      <c r="AO4" s="356"/>
      <c r="AP4" s="356" t="s">
        <v>967</v>
      </c>
      <c r="AQ4" s="679" t="str">
        <f>+B5&amp;B6&amp;B7&amp;B8&amp;B9&amp;B10&amp;B11&amp;B12&amp;B13&amp;B14&amp;B15&amp;B16&amp;B17&amp;B18&amp;B19&amp;B20&amp;B21&amp;B22&amp;B23&amp;B24&amp;B25&amp;B26&amp;B27&amp;B28&amp;B29&amp;B30&amp;B31&amp;B32&amp;B33&amp;B34&amp;B35&amp;B36</f>
        <v/>
      </c>
      <c r="AR4" s="677"/>
      <c r="AS4" s="677"/>
      <c r="AT4" s="677"/>
      <c r="AU4" s="677"/>
      <c r="AV4" s="677"/>
      <c r="AW4" s="677"/>
      <c r="AX4" s="677"/>
      <c r="AY4" s="677"/>
      <c r="AZ4" s="678"/>
    </row>
    <row r="5" spans="1:42" ht="13.5" customHeight="1" thickBot="1">
      <c r="A5" s="357" t="str">
        <f>+LEFT($AQ$2,1)</f>
        <v/>
      </c>
      <c r="B5" s="357" t="str">
        <f t="shared" si="0" ref="B5:B36">IFERROR((VLOOKUP(A5,$AL$5:$AM$71,2,FALSE)),"")</f>
        <v/>
      </c>
      <c r="C5" s="357" t="str">
        <f>IFERROR(CODE(A5),"")</f>
        <v/>
      </c>
      <c r="D5" s="357">
        <f>IF(C5="",0,IF(OR(AND(C5&lt;=122,C5&gt;=97),AND(C5&lt;=90,C5&gt;=65),AND(C5&lt;=57,C5&gt;=48),C5=45,C5=46,C5=64,C5=95,C5=36,C5=35),0,1))</f>
        <v>0</v>
      </c>
      <c r="E5" s="371" t="str">
        <f>+LEFT($AQ$6,1)</f>
        <v/>
      </c>
      <c r="F5" s="371" t="str">
        <f>IFERROR((VLOOKUP(E5,$AL$5:$AM$71,2,FALSE)),"")</f>
        <v/>
      </c>
      <c r="G5" s="371" t="str">
        <f t="shared" si="1" ref="G5:G36">IFERROR(CODE(E5),"")</f>
        <v/>
      </c>
      <c r="H5" s="371">
        <f>IF(G5="",0,IF(OR(AND(G5&lt;=122,G5&gt;=97),AND(G5&lt;=90,G5&gt;=65),AND(G5&lt;=57,G5&gt;=48),G5=45,G5=46,G5=64,G5=95,G5=36,G5=35),0,1))</f>
        <v>0</v>
      </c>
      <c r="I5" s="357" t="str">
        <f>+LEFT($AQ$10,1)</f>
        <v/>
      </c>
      <c r="J5" s="357" t="str">
        <f>IFERROR((VLOOKUP(I5,$AL$5:$AM$71,2,FALSE)),"")</f>
        <v/>
      </c>
      <c r="K5" s="357" t="str">
        <f t="shared" si="2" ref="K5:K36">IFERROR(CODE(I5),"")</f>
        <v/>
      </c>
      <c r="L5" s="357">
        <f>IF(K5="",0,IF(OR(AND(K5&lt;=122,K5&gt;=97),AND(K5&lt;=90,K5&gt;=65),AND(K5&lt;=57,K5&gt;=48),K5=45,K5=46,K5=64,K5=95,K5=36,K5=35),0,1))</f>
        <v>0</v>
      </c>
      <c r="M5" s="371" t="str">
        <f>+LEFT($AQ$14,1)</f>
        <v/>
      </c>
      <c r="N5" s="371" t="str">
        <f>IFERROR((VLOOKUP(M5,$AL$5:$AM$71,2,FALSE)),"")</f>
        <v/>
      </c>
      <c r="O5" s="371" t="str">
        <f t="shared" si="3" ref="O5:O36">IFERROR(CODE(M5),"")</f>
        <v/>
      </c>
      <c r="P5" s="371">
        <f>IF(O5="",0,IF(OR(AND(O5&lt;=122,O5&gt;=97),AND(O5&lt;=90,O5&gt;=65),AND(O5&lt;=57,O5&gt;=48),O5=45,O5=46,O5=64,O5=95,O5=36,O5=35),0,1))</f>
        <v>0</v>
      </c>
      <c r="Q5" s="357" t="str">
        <f>+LEFT($AQ$18,1)</f>
        <v/>
      </c>
      <c r="R5" s="357" t="str">
        <f>IFERROR((VLOOKUP(Q5,$AL$5:$AM$71,2,FALSE)),"")</f>
        <v/>
      </c>
      <c r="S5" s="357" t="str">
        <f t="shared" si="4" ref="S5:S36">IFERROR(CODE(Q5),"")</f>
        <v/>
      </c>
      <c r="T5" s="357">
        <f>IF(S5="",0,IF(OR(AND(S5&lt;=122,S5&gt;=97),AND(S5&lt;=90,S5&gt;=65),AND(S5&lt;=57,S5&gt;=48),S5=45,S5=46,S5=64,S5=95,S5=36,S5=35),0,1))</f>
        <v>0</v>
      </c>
      <c r="U5" s="371" t="str">
        <f>+LEFT($AQ$22,1)</f>
        <v/>
      </c>
      <c r="V5" s="371" t="str">
        <f t="shared" si="5" ref="V5:V36">IFERROR((VLOOKUP(U5,$AL$5:$AM$71,2,FALSE)),"")</f>
        <v/>
      </c>
      <c r="W5" s="371" t="str">
        <f t="shared" si="6" ref="W5:W36">IFERROR(CODE(U5),"")</f>
        <v/>
      </c>
      <c r="X5" s="371">
        <f>IF(W5="",0,IF(OR(AND(W5&lt;=122,W5&gt;=97),AND(W5&lt;=90,W5&gt;=65),AND(W5&lt;=57,W5&gt;=48),W5=45,W5=46,W5=64,W5=95,W5=36,W5=35),0,1))</f>
        <v>0</v>
      </c>
      <c r="Y5" s="372" t="str">
        <f>+LEFT($AQ$26,1)</f>
        <v/>
      </c>
      <c r="Z5" s="373" t="str">
        <f t="shared" si="7" ref="Z5:Z36">IFERROR((VLOOKUP(Y5,$AL$5:$AM$71,2,FALSE)),"")</f>
        <v/>
      </c>
      <c r="AA5" s="357" t="str">
        <f t="shared" si="8" ref="AA5:AA36">IFERROR(CODE(Y5),"")</f>
        <v/>
      </c>
      <c r="AB5" s="357">
        <f>IF(AA5="",0,IF(OR(AND(AA5&lt;=122,AA5&gt;=97),AND(AA5&lt;=90,AA5&gt;=65),AND(AA5&lt;=57,AA5&gt;=48),AA5=45,AA5=46,AA5=64,AA5=95,AA5=36,AA5=35),0,1))</f>
        <v>0</v>
      </c>
      <c r="AC5" s="374" t="str">
        <f>+LEFT($AQ$30,1)</f>
        <v/>
      </c>
      <c r="AD5" s="374" t="str">
        <f>IFERROR((VLOOKUP(AC5,$AL$5:$AM$71,2,FALSE)),"")</f>
        <v/>
      </c>
      <c r="AE5" s="371" t="str">
        <f t="shared" si="9" ref="AE5:AE36">IFERROR(CODE(AC5),"")</f>
        <v/>
      </c>
      <c r="AF5" s="371">
        <f>IF(AE5="",0,IF(OR(AND(AE5&lt;=122,AE5&gt;=97),AND(AE5&lt;=90,AE5&gt;=65),AND(AE5&lt;=57,AE5&gt;=48),AE5=45,AE5=46,AE5=64,AE5=95,AE5=36,AE5=35),0,1))</f>
        <v>0</v>
      </c>
      <c r="AG5" s="373" t="str">
        <f>+LEFT($AQ$34,1)</f>
        <v/>
      </c>
      <c r="AH5" s="373" t="str">
        <f>IFERROR((VLOOKUP(AG5,$AL$5:$AM$71,2,FALSE)),"")</f>
        <v/>
      </c>
      <c r="AI5" s="357" t="str">
        <f t="shared" si="10" ref="AI5:AI36">IFERROR(CODE(AG5),"")</f>
        <v/>
      </c>
      <c r="AJ5" s="357">
        <f>IF(AI5="",0,IF(OR(AND(AI5&lt;=122,AI5&gt;=97),AND(AI5&lt;=90,AI5&gt;=65),AND(AI5&lt;=57,AI5&gt;=48),AI5=45,AI5=46,AI5=64,AI5=95,AI5=36,AI5=35),0,1))</f>
        <v>0</v>
      </c>
      <c r="AK5" s="375"/>
      <c r="AL5" s="433" t="s">
        <v>818</v>
      </c>
      <c r="AM5" s="433" t="s">
        <v>819</v>
      </c>
      <c r="AN5" s="433">
        <f>IFERROR(CODE(AL5),"")</f>
        <v>97</v>
      </c>
      <c r="AO5" s="356"/>
      <c r="AP5" s="356"/>
    </row>
    <row r="6" spans="1:52" ht="13.5" customHeight="1" thickBot="1">
      <c r="A6" s="357" t="str">
        <f>+MID($AQ$2,2,1)</f>
        <v/>
      </c>
      <c r="B6" s="357" t="str">
        <f t="shared" si="0"/>
        <v/>
      </c>
      <c r="C6" s="357" t="str">
        <f t="shared" si="11" ref="C6:C36">IFERROR(CODE(A6),"")</f>
        <v/>
      </c>
      <c r="D6" s="357">
        <f t="shared" si="12" ref="D6:D36">IF(C6="",0,IF(OR(AND(C6&lt;=122,C6&gt;=97),AND(C6&lt;=90,C6&gt;=65),AND(C6&lt;=57,C6&gt;=48),C6=45,C6=46,C6=64,C6=95,C6=36,C6=35),0,1))</f>
        <v>0</v>
      </c>
      <c r="E6" s="371" t="str">
        <f>+MID($AQ$6,2,1)</f>
        <v/>
      </c>
      <c r="F6" s="371" t="str">
        <f t="shared" si="13" ref="F6:F36">IFERROR((VLOOKUP(E6,$AL$5:$AM$71,2,FALSE)),"")</f>
        <v/>
      </c>
      <c r="G6" s="371" t="str">
        <f t="shared" si="1"/>
        <v/>
      </c>
      <c r="H6" s="371">
        <f>IF(G6="",0,IF(OR(AND(G6&lt;=122,G6&gt;=97),AND(G6&lt;=90,G6&gt;=65),AND(G6&lt;=57,G6&gt;=48),G6=45,G6=46,G6=64,G6=95,G6=36,G6=35),0,1))</f>
        <v>0</v>
      </c>
      <c r="I6" s="357" t="str">
        <f>+MID($AQ$10,2,1)</f>
        <v/>
      </c>
      <c r="J6" s="357" t="str">
        <f t="shared" si="14" ref="J6:J36">IFERROR((VLOOKUP(I6,$AL$5:$AM$71,2,FALSE)),"")</f>
        <v/>
      </c>
      <c r="K6" s="357" t="str">
        <f t="shared" si="2"/>
        <v/>
      </c>
      <c r="L6" s="357">
        <f>IF(K6="",0,IF(OR(AND(K6&lt;=122,K6&gt;=97),AND(K6&lt;=90,K6&gt;=65),AND(K6&lt;=57,K6&gt;=48),K6=45,K6=46,K6=64,K6=95,K6=36,K6=35),0,1))</f>
        <v>0</v>
      </c>
      <c r="M6" s="371" t="str">
        <f>+MID($AQ$14,2,1)</f>
        <v/>
      </c>
      <c r="N6" s="371" t="str">
        <f t="shared" si="15" ref="N6:N36">IFERROR((VLOOKUP(M6,$AL$5:$AM$71,2,FALSE)),"")</f>
        <v/>
      </c>
      <c r="O6" s="371" t="str">
        <f t="shared" si="3"/>
        <v/>
      </c>
      <c r="P6" s="371">
        <f>IF(O6="",0,IF(OR(AND(O6&lt;=122,O6&gt;=97),AND(O6&lt;=90,O6&gt;=65),AND(O6&lt;=57,O6&gt;=48),O6=45,O6=46,O6=64,O6=95,O6=36,O6=35),0,1))</f>
        <v>0</v>
      </c>
      <c r="Q6" s="357" t="str">
        <f>+MID($AQ$18,2,1)</f>
        <v/>
      </c>
      <c r="R6" s="357" t="str">
        <f t="shared" si="16" ref="R6:R36">IFERROR((VLOOKUP(Q6,$AL$5:$AM$71,2,FALSE)),"")</f>
        <v/>
      </c>
      <c r="S6" s="357" t="str">
        <f t="shared" si="4"/>
        <v/>
      </c>
      <c r="T6" s="357">
        <f>IF(S6="",0,IF(OR(AND(S6&lt;=122,S6&gt;=97),AND(S6&lt;=90,S6&gt;=65),AND(S6&lt;=57,S6&gt;=48),S6=45,S6=46,S6=64,S6=95,S6=36,S6=35),0,1))</f>
        <v>0</v>
      </c>
      <c r="U6" s="371" t="str">
        <f>+MID($AQ$22,2,1)</f>
        <v/>
      </c>
      <c r="V6" s="371" t="str">
        <f t="shared" si="5"/>
        <v/>
      </c>
      <c r="W6" s="371" t="str">
        <f t="shared" si="6"/>
        <v/>
      </c>
      <c r="X6" s="371">
        <f>IF(W6="",0,IF(OR(AND(W6&lt;=122,W6&gt;=97),AND(W6&lt;=90,W6&gt;=65),AND(W6&lt;=57,W6&gt;=48),W6=45,W6=46,W6=64,W6=95,W6=36,W6=35),0,1))</f>
        <v>0</v>
      </c>
      <c r="Y6" s="372" t="str">
        <f>+MID($AQ$26,2,1)</f>
        <v/>
      </c>
      <c r="Z6" s="373" t="str">
        <f t="shared" si="7"/>
        <v/>
      </c>
      <c r="AA6" s="357" t="str">
        <f t="shared" si="8"/>
        <v/>
      </c>
      <c r="AB6" s="357">
        <f>IF(AA6="",0,IF(OR(AND(AA6&lt;=122,AA6&gt;=97),AND(AA6&lt;=90,AA6&gt;=65),AND(AA6&lt;=57,AA6&gt;=48),AA6=45,AA6=46,AA6=64,AA6=95,AA6=36,AA6=35),0,1))</f>
        <v>0</v>
      </c>
      <c r="AC6" s="374" t="str">
        <f>+MID($AQ$30,2,1)</f>
        <v/>
      </c>
      <c r="AD6" s="374" t="str">
        <f t="shared" si="17" ref="AD6:AD36">IFERROR((VLOOKUP(AC6,$AL$5:$AM$71,2,FALSE)),"")</f>
        <v/>
      </c>
      <c r="AE6" s="371" t="str">
        <f t="shared" si="9"/>
        <v/>
      </c>
      <c r="AF6" s="371">
        <f>IF(AE6="",0,IF(OR(AND(AE6&lt;=122,AE6&gt;=97),AND(AE6&lt;=90,AE6&gt;=65),AND(AE6&lt;=57,AE6&gt;=48),AE6=45,AE6=46,AE6=64,AE6=95,AE6=36,AE6=35),0,1))</f>
        <v>0</v>
      </c>
      <c r="AG6" s="373" t="str">
        <f>+MID($AQ$34,2,1)</f>
        <v/>
      </c>
      <c r="AH6" s="373" t="str">
        <f t="shared" si="18" ref="AH6:AH36">IFERROR((VLOOKUP(AG6,$AL$5:$AM$71,2,FALSE)),"")</f>
        <v/>
      </c>
      <c r="AI6" s="357" t="str">
        <f t="shared" si="10"/>
        <v/>
      </c>
      <c r="AJ6" s="357">
        <f>IF(AI6="",0,IF(OR(AND(AI6&lt;=122,AI6&gt;=97),AND(AI6&lt;=90,AI6&gt;=65),AND(AI6&lt;=57,AI6&gt;=48),AI6=45,AI6=46,AI6=64,AI6=95,AI6=36,AI6=35),0,1))</f>
        <v>0</v>
      </c>
      <c r="AK6" s="375"/>
      <c r="AL6" s="433" t="s">
        <v>820</v>
      </c>
      <c r="AM6" s="433" t="s">
        <v>821</v>
      </c>
      <c r="AN6" s="433">
        <f t="shared" si="19" ref="AN6:AN70">IFERROR(CODE(AL6),"")</f>
        <v>98</v>
      </c>
      <c r="AO6" s="356"/>
      <c r="AP6" s="356" t="s">
        <v>968</v>
      </c>
      <c r="AQ6" s="676" t="str">
        <f>IF('別紙③-1'!H23="","",'別紙③-1'!H23)</f>
        <v/>
      </c>
      <c r="AR6" s="677"/>
      <c r="AS6" s="677"/>
      <c r="AT6" s="677"/>
      <c r="AU6" s="677"/>
      <c r="AV6" s="677"/>
      <c r="AW6" s="677"/>
      <c r="AX6" s="677"/>
      <c r="AY6" s="677"/>
      <c r="AZ6" s="678"/>
    </row>
    <row r="7" spans="1:41" ht="13.5" customHeight="1" thickBot="1">
      <c r="A7" s="357" t="str">
        <f>+MID($AQ$2,3,1)</f>
        <v/>
      </c>
      <c r="B7" s="357" t="str">
        <f t="shared" si="0"/>
        <v/>
      </c>
      <c r="C7" s="357" t="str">
        <f t="shared" si="11"/>
        <v/>
      </c>
      <c r="D7" s="357">
        <f t="shared" si="12"/>
        <v>0</v>
      </c>
      <c r="E7" s="371" t="str">
        <f>+MID($AQ$6,3,1)</f>
        <v/>
      </c>
      <c r="F7" s="371" t="str">
        <f t="shared" si="13"/>
        <v/>
      </c>
      <c r="G7" s="371" t="str">
        <f t="shared" si="1"/>
        <v/>
      </c>
      <c r="H7" s="371">
        <f t="shared" si="20" ref="H7:H36">IF(G7="",0,IF(OR(AND(G7&lt;=122,G7&gt;=97),AND(G7&lt;=90,G7&gt;=65),AND(G7&lt;=57,G7&gt;=48),G7=45,G7=46,G7=64,G7=95,G7=36,G7=35),0,1))</f>
        <v>0</v>
      </c>
      <c r="I7" s="357" t="str">
        <f>+MID($AQ$10,3,1)</f>
        <v/>
      </c>
      <c r="J7" s="357" t="str">
        <f t="shared" si="14"/>
        <v/>
      </c>
      <c r="K7" s="357" t="str">
        <f t="shared" si="2"/>
        <v/>
      </c>
      <c r="L7" s="357">
        <f t="shared" si="21" ref="L7:L36">IF(K7="",0,IF(OR(AND(K7&lt;=122,K7&gt;=97),AND(K7&lt;=90,K7&gt;=65),AND(K7&lt;=57,K7&gt;=48),K7=45,K7=46,K7=64,K7=95,K7=36,K7=35),0,1))</f>
        <v>0</v>
      </c>
      <c r="M7" s="371" t="str">
        <f>+MID($AQ$14,3,1)</f>
        <v/>
      </c>
      <c r="N7" s="371" t="str">
        <f t="shared" si="15"/>
        <v/>
      </c>
      <c r="O7" s="371" t="str">
        <f t="shared" si="3"/>
        <v/>
      </c>
      <c r="P7" s="371">
        <f t="shared" si="22" ref="P7:P36">IF(O7="",0,IF(OR(AND(O7&lt;=122,O7&gt;=97),AND(O7&lt;=90,O7&gt;=65),AND(O7&lt;=57,O7&gt;=48),O7=45,O7=46,O7=64,O7=95,O7=36,O7=35),0,1))</f>
        <v>0</v>
      </c>
      <c r="Q7" s="357" t="str">
        <f>+MID($AQ$18,3,1)</f>
        <v/>
      </c>
      <c r="R7" s="357" t="str">
        <f t="shared" si="16"/>
        <v/>
      </c>
      <c r="S7" s="357" t="str">
        <f t="shared" si="4"/>
        <v/>
      </c>
      <c r="T7" s="357">
        <f t="shared" si="23" ref="T7:T36">IF(S7="",0,IF(OR(AND(S7&lt;=122,S7&gt;=97),AND(S7&lt;=90,S7&gt;=65),AND(S7&lt;=57,S7&gt;=48),S7=45,S7=46,S7=64,S7=95,S7=36,S7=35),0,1))</f>
        <v>0</v>
      </c>
      <c r="U7" s="371" t="str">
        <f>+MID($AQ$22,3,1)</f>
        <v/>
      </c>
      <c r="V7" s="371" t="str">
        <f t="shared" si="5"/>
        <v/>
      </c>
      <c r="W7" s="371" t="str">
        <f t="shared" si="6"/>
        <v/>
      </c>
      <c r="X7" s="371">
        <f t="shared" si="24" ref="X7:X36">IF(W7="",0,IF(OR(AND(W7&lt;=122,W7&gt;=97),AND(W7&lt;=90,W7&gt;=65),AND(W7&lt;=57,W7&gt;=48),W7=45,W7=46,W7=64,W7=95,W7=36,W7=35),0,1))</f>
        <v>0</v>
      </c>
      <c r="Y7" s="372" t="str">
        <f>+MID($AQ$26,3,1)</f>
        <v/>
      </c>
      <c r="Z7" s="373" t="str">
        <f t="shared" si="7"/>
        <v/>
      </c>
      <c r="AA7" s="357" t="str">
        <f t="shared" si="8"/>
        <v/>
      </c>
      <c r="AB7" s="357">
        <f t="shared" si="25" ref="AB7:AB36">IF(AA7="",0,IF(OR(AND(AA7&lt;=122,AA7&gt;=97),AND(AA7&lt;=90,AA7&gt;=65),AND(AA7&lt;=57,AA7&gt;=48),AA7=45,AA7=46,AA7=64,AA7=95,AA7=36,AA7=35),0,1))</f>
        <v>0</v>
      </c>
      <c r="AC7" s="374" t="str">
        <f>+MID($AQ$30,3,1)</f>
        <v/>
      </c>
      <c r="AD7" s="374" t="str">
        <f t="shared" si="17"/>
        <v/>
      </c>
      <c r="AE7" s="371" t="str">
        <f t="shared" si="9"/>
        <v/>
      </c>
      <c r="AF7" s="371">
        <f t="shared" si="26" ref="AF7:AF36">IF(AE7="",0,IF(OR(AND(AE7&lt;=122,AE7&gt;=97),AND(AE7&lt;=90,AE7&gt;=65),AND(AE7&lt;=57,AE7&gt;=48),AE7=45,AE7=46,AE7=64,AE7=95,AE7=36,AE7=35),0,1))</f>
        <v>0</v>
      </c>
      <c r="AG7" s="373" t="str">
        <f>+MID($AQ$34,3,1)</f>
        <v/>
      </c>
      <c r="AH7" s="373" t="str">
        <f t="shared" si="18"/>
        <v/>
      </c>
      <c r="AI7" s="357" t="str">
        <f t="shared" si="10"/>
        <v/>
      </c>
      <c r="AJ7" s="357">
        <f t="shared" si="27" ref="AJ7:AJ36">IF(AI7="",0,IF(OR(AND(AI7&lt;=122,AI7&gt;=97),AND(AI7&lt;=90,AI7&gt;=65),AND(AI7&lt;=57,AI7&gt;=48),AI7=45,AI7=46,AI7=64,AI7=95,AI7=36,AI7=35),0,1))</f>
        <v>0</v>
      </c>
      <c r="AK7" s="375"/>
      <c r="AL7" s="433" t="s">
        <v>822</v>
      </c>
      <c r="AM7" s="433" t="s">
        <v>823</v>
      </c>
      <c r="AN7" s="433">
        <f t="shared" si="19"/>
        <v>99</v>
      </c>
      <c r="AO7" s="356"/>
    </row>
    <row r="8" spans="1:52" ht="13.5" customHeight="1" thickBot="1">
      <c r="A8" s="357" t="str">
        <f>+MID($AQ$2,4,1)</f>
        <v/>
      </c>
      <c r="B8" s="357" t="str">
        <f t="shared" si="0"/>
        <v/>
      </c>
      <c r="C8" s="357" t="str">
        <f t="shared" si="11"/>
        <v/>
      </c>
      <c r="D8" s="357">
        <f t="shared" si="12"/>
        <v>0</v>
      </c>
      <c r="E8" s="371" t="str">
        <f>+MID($AQ$6,4,1)</f>
        <v/>
      </c>
      <c r="F8" s="371" t="str">
        <f t="shared" si="13"/>
        <v/>
      </c>
      <c r="G8" s="371" t="str">
        <f t="shared" si="1"/>
        <v/>
      </c>
      <c r="H8" s="371">
        <f t="shared" si="20"/>
        <v>0</v>
      </c>
      <c r="I8" s="357" t="str">
        <f>+MID($AQ$10,4,1)</f>
        <v/>
      </c>
      <c r="J8" s="357" t="str">
        <f t="shared" si="14"/>
        <v/>
      </c>
      <c r="K8" s="357" t="str">
        <f t="shared" si="2"/>
        <v/>
      </c>
      <c r="L8" s="357">
        <f t="shared" si="21"/>
        <v>0</v>
      </c>
      <c r="M8" s="371" t="str">
        <f>+MID($AQ$14,4,1)</f>
        <v/>
      </c>
      <c r="N8" s="371" t="str">
        <f t="shared" si="15"/>
        <v/>
      </c>
      <c r="O8" s="371" t="str">
        <f t="shared" si="3"/>
        <v/>
      </c>
      <c r="P8" s="371">
        <f t="shared" si="22"/>
        <v>0</v>
      </c>
      <c r="Q8" s="357" t="str">
        <f>+MID($AQ$18,4,1)</f>
        <v/>
      </c>
      <c r="R8" s="357" t="str">
        <f t="shared" si="16"/>
        <v/>
      </c>
      <c r="S8" s="357" t="str">
        <f t="shared" si="4"/>
        <v/>
      </c>
      <c r="T8" s="357">
        <f t="shared" si="23"/>
        <v>0</v>
      </c>
      <c r="U8" s="371" t="str">
        <f>+MID($AQ$22,4,1)</f>
        <v/>
      </c>
      <c r="V8" s="371" t="str">
        <f t="shared" si="5"/>
        <v/>
      </c>
      <c r="W8" s="371" t="str">
        <f t="shared" si="6"/>
        <v/>
      </c>
      <c r="X8" s="371">
        <f t="shared" si="24"/>
        <v>0</v>
      </c>
      <c r="Y8" s="372" t="str">
        <f>+MID($AQ$26,4,1)</f>
        <v/>
      </c>
      <c r="Z8" s="373" t="str">
        <f t="shared" si="7"/>
        <v/>
      </c>
      <c r="AA8" s="357" t="str">
        <f t="shared" si="8"/>
        <v/>
      </c>
      <c r="AB8" s="357">
        <f t="shared" si="25"/>
        <v>0</v>
      </c>
      <c r="AC8" s="374" t="str">
        <f>+MID($AQ$30,4,1)</f>
        <v/>
      </c>
      <c r="AD8" s="374" t="str">
        <f t="shared" si="17"/>
        <v/>
      </c>
      <c r="AE8" s="371" t="str">
        <f t="shared" si="9"/>
        <v/>
      </c>
      <c r="AF8" s="371">
        <f t="shared" si="26"/>
        <v>0</v>
      </c>
      <c r="AG8" s="373" t="str">
        <f>+MID($AQ$34,4,1)</f>
        <v/>
      </c>
      <c r="AH8" s="373" t="str">
        <f t="shared" si="18"/>
        <v/>
      </c>
      <c r="AI8" s="357" t="str">
        <f t="shared" si="10"/>
        <v/>
      </c>
      <c r="AJ8" s="357">
        <f t="shared" si="27"/>
        <v>0</v>
      </c>
      <c r="AK8" s="375"/>
      <c r="AL8" s="433" t="s">
        <v>824</v>
      </c>
      <c r="AM8" s="433" t="s">
        <v>825</v>
      </c>
      <c r="AN8" s="433">
        <f t="shared" si="19"/>
        <v>100</v>
      </c>
      <c r="AO8" s="356"/>
      <c r="AP8" s="356" t="s">
        <v>952</v>
      </c>
      <c r="AQ8" s="679" t="str">
        <f>+F5&amp;F6&amp;F7&amp;F8&amp;F9&amp;F10&amp;F11&amp;F12&amp;F13&amp;F14&amp;F15&amp;F16&amp;F17&amp;F18&amp;F19&amp;F20&amp;F21&amp;F22&amp;F23&amp;F24&amp;F25&amp;F26&amp;F27&amp;F28&amp;F29&amp;F30&amp;F31&amp;F32&amp;F33&amp;F34&amp;F35&amp;F36</f>
        <v/>
      </c>
      <c r="AR8" s="677"/>
      <c r="AS8" s="677"/>
      <c r="AT8" s="677"/>
      <c r="AU8" s="677"/>
      <c r="AV8" s="677"/>
      <c r="AW8" s="677"/>
      <c r="AX8" s="677"/>
      <c r="AY8" s="677"/>
      <c r="AZ8" s="678"/>
    </row>
    <row r="9" spans="1:42" ht="13.5" customHeight="1" thickBot="1">
      <c r="A9" s="357" t="str">
        <f>+MID($AQ$2,5,1)</f>
        <v/>
      </c>
      <c r="B9" s="357" t="str">
        <f t="shared" si="0"/>
        <v/>
      </c>
      <c r="C9" s="357" t="str">
        <f t="shared" si="11"/>
        <v/>
      </c>
      <c r="D9" s="357">
        <f t="shared" si="12"/>
        <v>0</v>
      </c>
      <c r="E9" s="371" t="str">
        <f>+MID($AQ$6,5,1)</f>
        <v/>
      </c>
      <c r="F9" s="371" t="str">
        <f t="shared" si="13"/>
        <v/>
      </c>
      <c r="G9" s="371" t="str">
        <f t="shared" si="1"/>
        <v/>
      </c>
      <c r="H9" s="371">
        <f t="shared" si="20"/>
        <v>0</v>
      </c>
      <c r="I9" s="357" t="str">
        <f>+MID($AQ$10,5,1)</f>
        <v/>
      </c>
      <c r="J9" s="357" t="str">
        <f t="shared" si="14"/>
        <v/>
      </c>
      <c r="K9" s="357" t="str">
        <f t="shared" si="2"/>
        <v/>
      </c>
      <c r="L9" s="357">
        <f t="shared" si="21"/>
        <v>0</v>
      </c>
      <c r="M9" s="371" t="str">
        <f>+MID($AQ$14,5,1)</f>
        <v/>
      </c>
      <c r="N9" s="371" t="str">
        <f t="shared" si="15"/>
        <v/>
      </c>
      <c r="O9" s="371" t="str">
        <f t="shared" si="3"/>
        <v/>
      </c>
      <c r="P9" s="371">
        <f t="shared" si="22"/>
        <v>0</v>
      </c>
      <c r="Q9" s="357" t="str">
        <f>+MID($AQ$18,5,1)</f>
        <v/>
      </c>
      <c r="R9" s="357" t="str">
        <f t="shared" si="16"/>
        <v/>
      </c>
      <c r="S9" s="357" t="str">
        <f t="shared" si="4"/>
        <v/>
      </c>
      <c r="T9" s="357">
        <f t="shared" si="23"/>
        <v>0</v>
      </c>
      <c r="U9" s="371" t="str">
        <f>+MID($AQ$22,5,1)</f>
        <v/>
      </c>
      <c r="V9" s="371" t="str">
        <f t="shared" si="5"/>
        <v/>
      </c>
      <c r="W9" s="371" t="str">
        <f t="shared" si="6"/>
        <v/>
      </c>
      <c r="X9" s="371">
        <f t="shared" si="24"/>
        <v>0</v>
      </c>
      <c r="Y9" s="372" t="str">
        <f>+MID($AQ$26,5,1)</f>
        <v/>
      </c>
      <c r="Z9" s="373" t="str">
        <f t="shared" si="7"/>
        <v/>
      </c>
      <c r="AA9" s="357" t="str">
        <f t="shared" si="8"/>
        <v/>
      </c>
      <c r="AB9" s="357">
        <f t="shared" si="25"/>
        <v>0</v>
      </c>
      <c r="AC9" s="374" t="str">
        <f>+MID($AQ$30,5,1)</f>
        <v/>
      </c>
      <c r="AD9" s="374" t="str">
        <f t="shared" si="17"/>
        <v/>
      </c>
      <c r="AE9" s="371" t="str">
        <f t="shared" si="9"/>
        <v/>
      </c>
      <c r="AF9" s="371">
        <f t="shared" si="26"/>
        <v>0</v>
      </c>
      <c r="AG9" s="373" t="str">
        <f>+MID($AQ$34,5,1)</f>
        <v/>
      </c>
      <c r="AH9" s="373" t="str">
        <f t="shared" si="18"/>
        <v/>
      </c>
      <c r="AI9" s="357" t="str">
        <f t="shared" si="10"/>
        <v/>
      </c>
      <c r="AJ9" s="357">
        <f t="shared" si="27"/>
        <v>0</v>
      </c>
      <c r="AK9" s="375"/>
      <c r="AL9" s="433" t="s">
        <v>826</v>
      </c>
      <c r="AM9" s="433" t="s">
        <v>827</v>
      </c>
      <c r="AN9" s="433">
        <f t="shared" si="19"/>
        <v>101</v>
      </c>
      <c r="AO9" s="356"/>
      <c r="AP9" s="356"/>
    </row>
    <row r="10" spans="1:52" ht="13.5" customHeight="1" thickBot="1">
      <c r="A10" s="376" t="str">
        <f>+MID($AQ$2,6,1)</f>
        <v/>
      </c>
      <c r="B10" s="376" t="str">
        <f t="shared" si="0"/>
        <v/>
      </c>
      <c r="C10" s="357" t="str">
        <f t="shared" si="11"/>
        <v/>
      </c>
      <c r="D10" s="357">
        <f t="shared" si="12"/>
        <v>0</v>
      </c>
      <c r="E10" s="371" t="str">
        <f>+MID($AQ$6,6,1)</f>
        <v/>
      </c>
      <c r="F10" s="371" t="str">
        <f t="shared" si="13"/>
        <v/>
      </c>
      <c r="G10" s="371" t="str">
        <f t="shared" si="1"/>
        <v/>
      </c>
      <c r="H10" s="371">
        <f t="shared" si="20"/>
        <v>0</v>
      </c>
      <c r="I10" s="376" t="str">
        <f>+MID($AQ$10,6,1)</f>
        <v/>
      </c>
      <c r="J10" s="376" t="str">
        <f t="shared" si="14"/>
        <v/>
      </c>
      <c r="K10" s="376" t="str">
        <f t="shared" si="2"/>
        <v/>
      </c>
      <c r="L10" s="357">
        <f t="shared" si="21"/>
        <v>0</v>
      </c>
      <c r="M10" s="371" t="str">
        <f>+MID($AQ$14,6,1)</f>
        <v/>
      </c>
      <c r="N10" s="371" t="str">
        <f t="shared" si="15"/>
        <v/>
      </c>
      <c r="O10" s="371" t="str">
        <f t="shared" si="3"/>
        <v/>
      </c>
      <c r="P10" s="371">
        <f t="shared" si="22"/>
        <v>0</v>
      </c>
      <c r="Q10" s="376" t="str">
        <f>+MID($AQ$18,6,1)</f>
        <v/>
      </c>
      <c r="R10" s="376" t="str">
        <f t="shared" si="16"/>
        <v/>
      </c>
      <c r="S10" s="376" t="str">
        <f t="shared" si="4"/>
        <v/>
      </c>
      <c r="T10" s="357">
        <f t="shared" si="23"/>
        <v>0</v>
      </c>
      <c r="U10" s="371" t="str">
        <f>+MID($AQ$22,6,1)</f>
        <v/>
      </c>
      <c r="V10" s="371" t="str">
        <f t="shared" si="5"/>
        <v/>
      </c>
      <c r="W10" s="371" t="str">
        <f t="shared" si="6"/>
        <v/>
      </c>
      <c r="X10" s="371">
        <f t="shared" si="24"/>
        <v>0</v>
      </c>
      <c r="Y10" s="377" t="str">
        <f>+MID($AQ$26,6,1)</f>
        <v/>
      </c>
      <c r="Z10" s="378" t="str">
        <f t="shared" si="7"/>
        <v/>
      </c>
      <c r="AA10" s="376" t="str">
        <f t="shared" si="8"/>
        <v/>
      </c>
      <c r="AB10" s="357">
        <f t="shared" si="25"/>
        <v>0</v>
      </c>
      <c r="AC10" s="374" t="str">
        <f>+MID($AQ$30,6,1)</f>
        <v/>
      </c>
      <c r="AD10" s="374" t="str">
        <f t="shared" si="17"/>
        <v/>
      </c>
      <c r="AE10" s="371" t="str">
        <f t="shared" si="9"/>
        <v/>
      </c>
      <c r="AF10" s="371">
        <f t="shared" si="26"/>
        <v>0</v>
      </c>
      <c r="AG10" s="378" t="str">
        <f>+MID($AQ$34,6,1)</f>
        <v/>
      </c>
      <c r="AH10" s="373" t="str">
        <f t="shared" si="18"/>
        <v/>
      </c>
      <c r="AI10" s="376" t="str">
        <f t="shared" si="10"/>
        <v/>
      </c>
      <c r="AJ10" s="357">
        <f t="shared" si="27"/>
        <v>0</v>
      </c>
      <c r="AK10" s="375"/>
      <c r="AL10" s="433" t="s">
        <v>828</v>
      </c>
      <c r="AM10" s="433" t="s">
        <v>829</v>
      </c>
      <c r="AN10" s="433">
        <f t="shared" si="19"/>
        <v>102</v>
      </c>
      <c r="AO10" s="356"/>
      <c r="AP10" s="356" t="s">
        <v>969</v>
      </c>
      <c r="AQ10" s="676" t="str">
        <f>IF('別紙③-1'!H26="","",'別紙③-1'!H26)</f>
        <v/>
      </c>
      <c r="AR10" s="677"/>
      <c r="AS10" s="677"/>
      <c r="AT10" s="677"/>
      <c r="AU10" s="677"/>
      <c r="AV10" s="677"/>
      <c r="AW10" s="677"/>
      <c r="AX10" s="677"/>
      <c r="AY10" s="677"/>
      <c r="AZ10" s="678"/>
    </row>
    <row r="11" spans="1:41" ht="13.5" customHeight="1" thickBot="1">
      <c r="A11" s="357" t="str">
        <f>+MID($AQ$2,7,1)</f>
        <v/>
      </c>
      <c r="B11" s="357" t="str">
        <f t="shared" si="0"/>
        <v/>
      </c>
      <c r="C11" s="357" t="str">
        <f t="shared" si="11"/>
        <v/>
      </c>
      <c r="D11" s="357">
        <f t="shared" si="12"/>
        <v>0</v>
      </c>
      <c r="E11" s="371" t="str">
        <f>+MID($AQ$6,7,1)</f>
        <v/>
      </c>
      <c r="F11" s="371" t="str">
        <f t="shared" si="13"/>
        <v/>
      </c>
      <c r="G11" s="371" t="str">
        <f t="shared" si="1"/>
        <v/>
      </c>
      <c r="H11" s="371">
        <f t="shared" si="20"/>
        <v>0</v>
      </c>
      <c r="I11" s="357" t="str">
        <f>+MID($AQ$10,7,1)</f>
        <v/>
      </c>
      <c r="J11" s="357" t="str">
        <f t="shared" si="14"/>
        <v/>
      </c>
      <c r="K11" s="357" t="str">
        <f t="shared" si="2"/>
        <v/>
      </c>
      <c r="L11" s="357">
        <f t="shared" si="21"/>
        <v>0</v>
      </c>
      <c r="M11" s="371" t="str">
        <f>+MID($AQ$14,7,1)</f>
        <v/>
      </c>
      <c r="N11" s="371" t="str">
        <f t="shared" si="15"/>
        <v/>
      </c>
      <c r="O11" s="371" t="str">
        <f t="shared" si="3"/>
        <v/>
      </c>
      <c r="P11" s="371">
        <f t="shared" si="22"/>
        <v>0</v>
      </c>
      <c r="Q11" s="357" t="str">
        <f>+MID($AQ$18,7,1)</f>
        <v/>
      </c>
      <c r="R11" s="357" t="str">
        <f t="shared" si="16"/>
        <v/>
      </c>
      <c r="S11" s="357" t="str">
        <f t="shared" si="4"/>
        <v/>
      </c>
      <c r="T11" s="357">
        <f t="shared" si="23"/>
        <v>0</v>
      </c>
      <c r="U11" s="371" t="str">
        <f>+MID($AQ$22,7,1)</f>
        <v/>
      </c>
      <c r="V11" s="371" t="str">
        <f t="shared" si="5"/>
        <v/>
      </c>
      <c r="W11" s="371" t="str">
        <f t="shared" si="6"/>
        <v/>
      </c>
      <c r="X11" s="371">
        <f t="shared" si="24"/>
        <v>0</v>
      </c>
      <c r="Y11" s="377" t="str">
        <f>+MID($AQ$26,7,1)</f>
        <v/>
      </c>
      <c r="Z11" s="378" t="str">
        <f t="shared" si="7"/>
        <v/>
      </c>
      <c r="AA11" s="357" t="str">
        <f t="shared" si="8"/>
        <v/>
      </c>
      <c r="AB11" s="357">
        <f t="shared" si="25"/>
        <v>0</v>
      </c>
      <c r="AC11" s="374" t="str">
        <f>+MID($AQ$30,7,1)</f>
        <v/>
      </c>
      <c r="AD11" s="374" t="str">
        <f t="shared" si="17"/>
        <v/>
      </c>
      <c r="AE11" s="371" t="str">
        <f t="shared" si="9"/>
        <v/>
      </c>
      <c r="AF11" s="371">
        <f t="shared" si="26"/>
        <v>0</v>
      </c>
      <c r="AG11" s="378" t="str">
        <f>+MID($AQ$34,7,1)</f>
        <v/>
      </c>
      <c r="AH11" s="373" t="str">
        <f t="shared" si="18"/>
        <v/>
      </c>
      <c r="AI11" s="357" t="str">
        <f t="shared" si="10"/>
        <v/>
      </c>
      <c r="AJ11" s="357">
        <f t="shared" si="27"/>
        <v>0</v>
      </c>
      <c r="AK11" s="375"/>
      <c r="AL11" s="433" t="s">
        <v>830</v>
      </c>
      <c r="AM11" s="433" t="s">
        <v>831</v>
      </c>
      <c r="AN11" s="433">
        <f t="shared" si="19"/>
        <v>103</v>
      </c>
      <c r="AO11" s="356"/>
    </row>
    <row r="12" spans="1:52" ht="13.5" customHeight="1" thickBot="1">
      <c r="A12" s="357" t="str">
        <f>+MID($AQ$2,8,1)</f>
        <v/>
      </c>
      <c r="B12" s="357" t="str">
        <f t="shared" si="0"/>
        <v/>
      </c>
      <c r="C12" s="357" t="str">
        <f t="shared" si="11"/>
        <v/>
      </c>
      <c r="D12" s="357">
        <f t="shared" si="12"/>
        <v>0</v>
      </c>
      <c r="E12" s="371" t="str">
        <f>+MID($AQ$6,8,1)</f>
        <v/>
      </c>
      <c r="F12" s="371" t="str">
        <f t="shared" si="13"/>
        <v/>
      </c>
      <c r="G12" s="371" t="str">
        <f t="shared" si="1"/>
        <v/>
      </c>
      <c r="H12" s="371">
        <f t="shared" si="20"/>
        <v>0</v>
      </c>
      <c r="I12" s="357" t="str">
        <f>+MID($AQ$10,8,1)</f>
        <v/>
      </c>
      <c r="J12" s="357" t="str">
        <f t="shared" si="14"/>
        <v/>
      </c>
      <c r="K12" s="357" t="str">
        <f t="shared" si="2"/>
        <v/>
      </c>
      <c r="L12" s="357">
        <f t="shared" si="21"/>
        <v>0</v>
      </c>
      <c r="M12" s="371" t="str">
        <f>+MID($AQ$14,8,1)</f>
        <v/>
      </c>
      <c r="N12" s="371" t="str">
        <f t="shared" si="15"/>
        <v/>
      </c>
      <c r="O12" s="371" t="str">
        <f t="shared" si="3"/>
        <v/>
      </c>
      <c r="P12" s="371">
        <f t="shared" si="22"/>
        <v>0</v>
      </c>
      <c r="Q12" s="357" t="str">
        <f>+MID($AQ$18,8,1)</f>
        <v/>
      </c>
      <c r="R12" s="357" t="str">
        <f t="shared" si="16"/>
        <v/>
      </c>
      <c r="S12" s="357" t="str">
        <f t="shared" si="4"/>
        <v/>
      </c>
      <c r="T12" s="357">
        <f t="shared" si="23"/>
        <v>0</v>
      </c>
      <c r="U12" s="371" t="str">
        <f>+MID($AQ$22,8,1)</f>
        <v/>
      </c>
      <c r="V12" s="371" t="str">
        <f t="shared" si="5"/>
        <v/>
      </c>
      <c r="W12" s="371" t="str">
        <f t="shared" si="6"/>
        <v/>
      </c>
      <c r="X12" s="371">
        <f t="shared" si="24"/>
        <v>0</v>
      </c>
      <c r="Y12" s="377" t="str">
        <f>+MID($AQ$26,8,1)</f>
        <v/>
      </c>
      <c r="Z12" s="378" t="str">
        <f t="shared" si="7"/>
        <v/>
      </c>
      <c r="AA12" s="357" t="str">
        <f t="shared" si="8"/>
        <v/>
      </c>
      <c r="AB12" s="357">
        <f t="shared" si="25"/>
        <v>0</v>
      </c>
      <c r="AC12" s="374" t="str">
        <f>+MID($AQ$30,8,1)</f>
        <v/>
      </c>
      <c r="AD12" s="374" t="str">
        <f t="shared" si="17"/>
        <v/>
      </c>
      <c r="AE12" s="371" t="str">
        <f t="shared" si="9"/>
        <v/>
      </c>
      <c r="AF12" s="371">
        <f t="shared" si="26"/>
        <v>0</v>
      </c>
      <c r="AG12" s="378" t="str">
        <f>+MID($AQ$34,8,1)</f>
        <v/>
      </c>
      <c r="AH12" s="373" t="str">
        <f t="shared" si="18"/>
        <v/>
      </c>
      <c r="AI12" s="357" t="str">
        <f t="shared" si="10"/>
        <v/>
      </c>
      <c r="AJ12" s="357">
        <f t="shared" si="27"/>
        <v>0</v>
      </c>
      <c r="AK12" s="375"/>
      <c r="AL12" s="433" t="s">
        <v>832</v>
      </c>
      <c r="AM12" s="433" t="s">
        <v>833</v>
      </c>
      <c r="AN12" s="433">
        <f t="shared" si="19"/>
        <v>104</v>
      </c>
      <c r="AO12" s="356"/>
      <c r="AP12" s="356" t="s">
        <v>954</v>
      </c>
      <c r="AQ12" s="679" t="str">
        <f>+J5&amp;J6&amp;J7&amp;J8&amp;J9&amp;J10&amp;J11&amp;J12&amp;J13&amp;J14&amp;J15&amp;J16&amp;J17&amp;J18&amp;J19&amp;J20&amp;J21&amp;J22&amp;J23&amp;J24&amp;J25&amp;J26&amp;J27&amp;J28&amp;J29&amp;J30&amp;J31&amp;J32&amp;J33&amp;J34&amp;J35&amp;J36</f>
        <v/>
      </c>
      <c r="AR12" s="677"/>
      <c r="AS12" s="677"/>
      <c r="AT12" s="677"/>
      <c r="AU12" s="677"/>
      <c r="AV12" s="677"/>
      <c r="AW12" s="677"/>
      <c r="AX12" s="677"/>
      <c r="AY12" s="677"/>
      <c r="AZ12" s="678"/>
    </row>
    <row r="13" spans="1:42" ht="13.5" customHeight="1" thickBot="1">
      <c r="A13" s="357" t="str">
        <f>+MID($AQ$2,9,1)</f>
        <v/>
      </c>
      <c r="B13" s="357" t="str">
        <f t="shared" si="0"/>
        <v/>
      </c>
      <c r="C13" s="357" t="str">
        <f t="shared" si="11"/>
        <v/>
      </c>
      <c r="D13" s="357">
        <f t="shared" si="12"/>
        <v>0</v>
      </c>
      <c r="E13" s="371" t="str">
        <f>+MID($AQ$6,9,1)</f>
        <v/>
      </c>
      <c r="F13" s="371" t="str">
        <f t="shared" si="13"/>
        <v/>
      </c>
      <c r="G13" s="371" t="str">
        <f t="shared" si="1"/>
        <v/>
      </c>
      <c r="H13" s="371">
        <f t="shared" si="20"/>
        <v>0</v>
      </c>
      <c r="I13" s="357" t="str">
        <f>+MID($AQ$10,9,1)</f>
        <v/>
      </c>
      <c r="J13" s="357" t="str">
        <f t="shared" si="14"/>
        <v/>
      </c>
      <c r="K13" s="357" t="str">
        <f t="shared" si="2"/>
        <v/>
      </c>
      <c r="L13" s="357">
        <f t="shared" si="21"/>
        <v>0</v>
      </c>
      <c r="M13" s="371" t="str">
        <f>+MID($AQ$14,9,1)</f>
        <v/>
      </c>
      <c r="N13" s="371" t="str">
        <f t="shared" si="15"/>
        <v/>
      </c>
      <c r="O13" s="371" t="str">
        <f t="shared" si="3"/>
        <v/>
      </c>
      <c r="P13" s="371">
        <f t="shared" si="22"/>
        <v>0</v>
      </c>
      <c r="Q13" s="357" t="str">
        <f>+MID($AQ$18,9,1)</f>
        <v/>
      </c>
      <c r="R13" s="357" t="str">
        <f t="shared" si="16"/>
        <v/>
      </c>
      <c r="S13" s="357" t="str">
        <f t="shared" si="4"/>
        <v/>
      </c>
      <c r="T13" s="357">
        <f t="shared" si="23"/>
        <v>0</v>
      </c>
      <c r="U13" s="371" t="str">
        <f>+MID($AQ$22,9,1)</f>
        <v/>
      </c>
      <c r="V13" s="371" t="str">
        <f t="shared" si="5"/>
        <v/>
      </c>
      <c r="W13" s="371" t="str">
        <f t="shared" si="6"/>
        <v/>
      </c>
      <c r="X13" s="371">
        <f t="shared" si="24"/>
        <v>0</v>
      </c>
      <c r="Y13" s="377" t="str">
        <f>+MID($AQ$26,9,1)</f>
        <v/>
      </c>
      <c r="Z13" s="378" t="str">
        <f t="shared" si="7"/>
        <v/>
      </c>
      <c r="AA13" s="357" t="str">
        <f t="shared" si="8"/>
        <v/>
      </c>
      <c r="AB13" s="357">
        <f t="shared" si="25"/>
        <v>0</v>
      </c>
      <c r="AC13" s="374" t="str">
        <f>+MID($AQ$30,9,1)</f>
        <v/>
      </c>
      <c r="AD13" s="374" t="str">
        <f t="shared" si="17"/>
        <v/>
      </c>
      <c r="AE13" s="371" t="str">
        <f t="shared" si="9"/>
        <v/>
      </c>
      <c r="AF13" s="371">
        <f t="shared" si="26"/>
        <v>0</v>
      </c>
      <c r="AG13" s="378" t="str">
        <f>+MID($AQ$34,9,1)</f>
        <v/>
      </c>
      <c r="AH13" s="373" t="str">
        <f t="shared" si="18"/>
        <v/>
      </c>
      <c r="AI13" s="357" t="str">
        <f t="shared" si="10"/>
        <v/>
      </c>
      <c r="AJ13" s="357">
        <f t="shared" si="27"/>
        <v>0</v>
      </c>
      <c r="AK13" s="375"/>
      <c r="AL13" s="433" t="s">
        <v>834</v>
      </c>
      <c r="AM13" s="433" t="s">
        <v>835</v>
      </c>
      <c r="AN13" s="433">
        <f t="shared" si="19"/>
        <v>105</v>
      </c>
      <c r="AO13" s="356"/>
      <c r="AP13" s="356"/>
    </row>
    <row r="14" spans="1:52" ht="13.5" customHeight="1" thickBot="1">
      <c r="A14" s="357" t="str">
        <f>+MID($AQ$2,10,1)</f>
        <v/>
      </c>
      <c r="B14" s="357" t="str">
        <f t="shared" si="0"/>
        <v/>
      </c>
      <c r="C14" s="357" t="str">
        <f t="shared" si="11"/>
        <v/>
      </c>
      <c r="D14" s="357">
        <f t="shared" si="12"/>
        <v>0</v>
      </c>
      <c r="E14" s="371" t="str">
        <f>+MID($AQ$6,10,1)</f>
        <v/>
      </c>
      <c r="F14" s="371" t="str">
        <f t="shared" si="13"/>
        <v/>
      </c>
      <c r="G14" s="371" t="str">
        <f t="shared" si="1"/>
        <v/>
      </c>
      <c r="H14" s="371">
        <f t="shared" si="20"/>
        <v>0</v>
      </c>
      <c r="I14" s="357" t="str">
        <f>+MID($AQ$10,10,1)</f>
        <v/>
      </c>
      <c r="J14" s="357" t="str">
        <f t="shared" si="14"/>
        <v/>
      </c>
      <c r="K14" s="357" t="str">
        <f t="shared" si="2"/>
        <v/>
      </c>
      <c r="L14" s="357">
        <f t="shared" si="21"/>
        <v>0</v>
      </c>
      <c r="M14" s="371" t="str">
        <f>+MID($AQ$14,10,1)</f>
        <v/>
      </c>
      <c r="N14" s="371" t="str">
        <f t="shared" si="15"/>
        <v/>
      </c>
      <c r="O14" s="371" t="str">
        <f t="shared" si="3"/>
        <v/>
      </c>
      <c r="P14" s="371">
        <f t="shared" si="22"/>
        <v>0</v>
      </c>
      <c r="Q14" s="357" t="str">
        <f>+MID($AQ$18,10,1)</f>
        <v/>
      </c>
      <c r="R14" s="357" t="str">
        <f t="shared" si="16"/>
        <v/>
      </c>
      <c r="S14" s="357" t="str">
        <f t="shared" si="4"/>
        <v/>
      </c>
      <c r="T14" s="357">
        <f t="shared" si="23"/>
        <v>0</v>
      </c>
      <c r="U14" s="371" t="str">
        <f>+MID($AQ$22,10,1)</f>
        <v/>
      </c>
      <c r="V14" s="371" t="str">
        <f t="shared" si="5"/>
        <v/>
      </c>
      <c r="W14" s="371" t="str">
        <f t="shared" si="6"/>
        <v/>
      </c>
      <c r="X14" s="371">
        <f t="shared" si="24"/>
        <v>0</v>
      </c>
      <c r="Y14" s="377" t="str">
        <f>+MID($AQ$26,10,1)</f>
        <v/>
      </c>
      <c r="Z14" s="378" t="str">
        <f t="shared" si="7"/>
        <v/>
      </c>
      <c r="AA14" s="357" t="str">
        <f t="shared" si="8"/>
        <v/>
      </c>
      <c r="AB14" s="357">
        <f t="shared" si="25"/>
        <v>0</v>
      </c>
      <c r="AC14" s="374" t="str">
        <f>+MID($AQ$30,10,1)</f>
        <v/>
      </c>
      <c r="AD14" s="374" t="str">
        <f t="shared" si="17"/>
        <v/>
      </c>
      <c r="AE14" s="371" t="str">
        <f t="shared" si="9"/>
        <v/>
      </c>
      <c r="AF14" s="371">
        <f t="shared" si="26"/>
        <v>0</v>
      </c>
      <c r="AG14" s="378" t="str">
        <f>+MID($AQ$34,10,1)</f>
        <v/>
      </c>
      <c r="AH14" s="373" t="str">
        <f t="shared" si="18"/>
        <v/>
      </c>
      <c r="AI14" s="357" t="str">
        <f t="shared" si="10"/>
        <v/>
      </c>
      <c r="AJ14" s="357">
        <f t="shared" si="27"/>
        <v>0</v>
      </c>
      <c r="AK14" s="375"/>
      <c r="AL14" s="433" t="s">
        <v>836</v>
      </c>
      <c r="AM14" s="433" t="s">
        <v>837</v>
      </c>
      <c r="AN14" s="433">
        <f t="shared" si="19"/>
        <v>106</v>
      </c>
      <c r="AO14" s="356"/>
      <c r="AP14" s="356" t="s">
        <v>970</v>
      </c>
      <c r="AQ14" s="676" t="str">
        <f>IF('別紙③-1'!H35="","",'別紙③-1'!H35)</f>
        <v/>
      </c>
      <c r="AR14" s="677"/>
      <c r="AS14" s="677"/>
      <c r="AT14" s="677"/>
      <c r="AU14" s="677"/>
      <c r="AV14" s="677"/>
      <c r="AW14" s="677"/>
      <c r="AX14" s="677"/>
      <c r="AY14" s="677"/>
      <c r="AZ14" s="678"/>
    </row>
    <row r="15" spans="1:41" ht="13.5" customHeight="1" thickBot="1">
      <c r="A15" s="357" t="str">
        <f>+MID($AQ$2,11,1)</f>
        <v/>
      </c>
      <c r="B15" s="357" t="str">
        <f t="shared" si="0"/>
        <v/>
      </c>
      <c r="C15" s="357" t="str">
        <f t="shared" si="11"/>
        <v/>
      </c>
      <c r="D15" s="357">
        <f t="shared" si="12"/>
        <v>0</v>
      </c>
      <c r="E15" s="371" t="str">
        <f>+MID($AQ$6,11,1)</f>
        <v/>
      </c>
      <c r="F15" s="371" t="str">
        <f t="shared" si="13"/>
        <v/>
      </c>
      <c r="G15" s="371" t="str">
        <f t="shared" si="1"/>
        <v/>
      </c>
      <c r="H15" s="371">
        <f t="shared" si="20"/>
        <v>0</v>
      </c>
      <c r="I15" s="357" t="str">
        <f>+MID($AQ$10,11,1)</f>
        <v/>
      </c>
      <c r="J15" s="357" t="str">
        <f t="shared" si="14"/>
        <v/>
      </c>
      <c r="K15" s="357" t="str">
        <f t="shared" si="2"/>
        <v/>
      </c>
      <c r="L15" s="357">
        <f t="shared" si="21"/>
        <v>0</v>
      </c>
      <c r="M15" s="371" t="str">
        <f>+MID($AQ$14,11,1)</f>
        <v/>
      </c>
      <c r="N15" s="371" t="str">
        <f t="shared" si="15"/>
        <v/>
      </c>
      <c r="O15" s="371" t="str">
        <f t="shared" si="3"/>
        <v/>
      </c>
      <c r="P15" s="371">
        <f t="shared" si="22"/>
        <v>0</v>
      </c>
      <c r="Q15" s="357" t="str">
        <f>+MID($AQ$18,11,1)</f>
        <v/>
      </c>
      <c r="R15" s="357" t="str">
        <f t="shared" si="16"/>
        <v/>
      </c>
      <c r="S15" s="357" t="str">
        <f t="shared" si="4"/>
        <v/>
      </c>
      <c r="T15" s="357">
        <f t="shared" si="23"/>
        <v>0</v>
      </c>
      <c r="U15" s="371" t="str">
        <f>+MID($AQ$22,11,1)</f>
        <v/>
      </c>
      <c r="V15" s="371" t="str">
        <f t="shared" si="5"/>
        <v/>
      </c>
      <c r="W15" s="371" t="str">
        <f t="shared" si="6"/>
        <v/>
      </c>
      <c r="X15" s="371">
        <f t="shared" si="24"/>
        <v>0</v>
      </c>
      <c r="Y15" s="377" t="str">
        <f>+MID($AQ$26,11,1)</f>
        <v/>
      </c>
      <c r="Z15" s="378" t="str">
        <f t="shared" si="7"/>
        <v/>
      </c>
      <c r="AA15" s="357" t="str">
        <f t="shared" si="8"/>
        <v/>
      </c>
      <c r="AB15" s="357">
        <f t="shared" si="25"/>
        <v>0</v>
      </c>
      <c r="AC15" s="374" t="str">
        <f>+MID($AQ$30,11,1)</f>
        <v/>
      </c>
      <c r="AD15" s="374" t="str">
        <f t="shared" si="17"/>
        <v/>
      </c>
      <c r="AE15" s="371" t="str">
        <f t="shared" si="9"/>
        <v/>
      </c>
      <c r="AF15" s="371">
        <f t="shared" si="26"/>
        <v>0</v>
      </c>
      <c r="AG15" s="378" t="str">
        <f>+MID($AQ$34,11,1)</f>
        <v/>
      </c>
      <c r="AH15" s="373" t="str">
        <f t="shared" si="18"/>
        <v/>
      </c>
      <c r="AI15" s="357" t="str">
        <f t="shared" si="10"/>
        <v/>
      </c>
      <c r="AJ15" s="357">
        <f t="shared" si="27"/>
        <v>0</v>
      </c>
      <c r="AK15" s="375"/>
      <c r="AL15" s="433" t="s">
        <v>838</v>
      </c>
      <c r="AM15" s="433" t="s">
        <v>839</v>
      </c>
      <c r="AN15" s="433">
        <f t="shared" si="19"/>
        <v>107</v>
      </c>
      <c r="AO15" s="356"/>
    </row>
    <row r="16" spans="1:52" ht="13.5" customHeight="1" thickBot="1">
      <c r="A16" s="357" t="str">
        <f>+MID($AQ$2,12,1)</f>
        <v/>
      </c>
      <c r="B16" s="357" t="str">
        <f t="shared" si="0"/>
        <v/>
      </c>
      <c r="C16" s="357" t="str">
        <f t="shared" si="11"/>
        <v/>
      </c>
      <c r="D16" s="357">
        <f t="shared" si="12"/>
        <v>0</v>
      </c>
      <c r="E16" s="371" t="str">
        <f>+MID($AQ$6,12,1)</f>
        <v/>
      </c>
      <c r="F16" s="371" t="str">
        <f t="shared" si="13"/>
        <v/>
      </c>
      <c r="G16" s="371" t="str">
        <f t="shared" si="1"/>
        <v/>
      </c>
      <c r="H16" s="371">
        <f t="shared" si="20"/>
        <v>0</v>
      </c>
      <c r="I16" s="357" t="str">
        <f>+MID($AQ$10,12,1)</f>
        <v/>
      </c>
      <c r="J16" s="357" t="str">
        <f t="shared" si="14"/>
        <v/>
      </c>
      <c r="K16" s="357" t="str">
        <f t="shared" si="2"/>
        <v/>
      </c>
      <c r="L16" s="357">
        <f t="shared" si="21"/>
        <v>0</v>
      </c>
      <c r="M16" s="371" t="str">
        <f>+MID($AQ$14,12,1)</f>
        <v/>
      </c>
      <c r="N16" s="371" t="str">
        <f t="shared" si="15"/>
        <v/>
      </c>
      <c r="O16" s="371" t="str">
        <f t="shared" si="3"/>
        <v/>
      </c>
      <c r="P16" s="371">
        <f t="shared" si="22"/>
        <v>0</v>
      </c>
      <c r="Q16" s="357" t="str">
        <f>+MID($AQ$18,12,1)</f>
        <v/>
      </c>
      <c r="R16" s="357" t="str">
        <f t="shared" si="16"/>
        <v/>
      </c>
      <c r="S16" s="357" t="str">
        <f t="shared" si="4"/>
        <v/>
      </c>
      <c r="T16" s="357">
        <f t="shared" si="23"/>
        <v>0</v>
      </c>
      <c r="U16" s="371" t="str">
        <f>+MID($AQ$22,12,1)</f>
        <v/>
      </c>
      <c r="V16" s="371" t="str">
        <f t="shared" si="5"/>
        <v/>
      </c>
      <c r="W16" s="371" t="str">
        <f t="shared" si="6"/>
        <v/>
      </c>
      <c r="X16" s="371">
        <f t="shared" si="24"/>
        <v>0</v>
      </c>
      <c r="Y16" s="377" t="str">
        <f>+MID($AQ$26,12,1)</f>
        <v/>
      </c>
      <c r="Z16" s="378" t="str">
        <f t="shared" si="7"/>
        <v/>
      </c>
      <c r="AA16" s="357" t="str">
        <f t="shared" si="8"/>
        <v/>
      </c>
      <c r="AB16" s="357">
        <f t="shared" si="25"/>
        <v>0</v>
      </c>
      <c r="AC16" s="374" t="str">
        <f>+MID($AQ$30,12,1)</f>
        <v/>
      </c>
      <c r="AD16" s="374" t="str">
        <f t="shared" si="17"/>
        <v/>
      </c>
      <c r="AE16" s="371" t="str">
        <f t="shared" si="9"/>
        <v/>
      </c>
      <c r="AF16" s="371">
        <f t="shared" si="26"/>
        <v>0</v>
      </c>
      <c r="AG16" s="378" t="str">
        <f>+MID($AQ$34,12,1)</f>
        <v/>
      </c>
      <c r="AH16" s="373" t="str">
        <f t="shared" si="18"/>
        <v/>
      </c>
      <c r="AI16" s="357" t="str">
        <f t="shared" si="10"/>
        <v/>
      </c>
      <c r="AJ16" s="357">
        <f t="shared" si="27"/>
        <v>0</v>
      </c>
      <c r="AK16" s="375"/>
      <c r="AL16" s="433" t="s">
        <v>840</v>
      </c>
      <c r="AM16" s="433" t="s">
        <v>841</v>
      </c>
      <c r="AN16" s="433">
        <f t="shared" si="19"/>
        <v>108</v>
      </c>
      <c r="AO16" s="356"/>
      <c r="AP16" s="356" t="s">
        <v>956</v>
      </c>
      <c r="AQ16" s="679" t="str">
        <f>+N5&amp;N6&amp;N7&amp;N8&amp;N9&amp;N10&amp;N11&amp;N12&amp;N13&amp;N14&amp;N15&amp;N16&amp;N17&amp;N18&amp;N19&amp;N20&amp;N21&amp;N22&amp;N23&amp;N24&amp;N25&amp;N26&amp;N27&amp;N28&amp;N29&amp;N30&amp;N31&amp;N32&amp;N33&amp;N34&amp;N35&amp;N36</f>
        <v/>
      </c>
      <c r="AR16" s="677"/>
      <c r="AS16" s="677"/>
      <c r="AT16" s="677"/>
      <c r="AU16" s="677"/>
      <c r="AV16" s="677"/>
      <c r="AW16" s="677"/>
      <c r="AX16" s="677"/>
      <c r="AY16" s="677"/>
      <c r="AZ16" s="678"/>
    </row>
    <row r="17" spans="1:42" ht="13.5" customHeight="1" thickBot="1">
      <c r="A17" s="357" t="str">
        <f>+MID($AQ$2,13,1)</f>
        <v/>
      </c>
      <c r="B17" s="357" t="str">
        <f t="shared" si="0"/>
        <v/>
      </c>
      <c r="C17" s="357" t="str">
        <f t="shared" si="11"/>
        <v/>
      </c>
      <c r="D17" s="357">
        <f t="shared" si="12"/>
        <v>0</v>
      </c>
      <c r="E17" s="371" t="str">
        <f>+MID($AQ$6,13,1)</f>
        <v/>
      </c>
      <c r="F17" s="371" t="str">
        <f t="shared" si="13"/>
        <v/>
      </c>
      <c r="G17" s="371" t="str">
        <f t="shared" si="1"/>
        <v/>
      </c>
      <c r="H17" s="371">
        <f t="shared" si="20"/>
        <v>0</v>
      </c>
      <c r="I17" s="357" t="str">
        <f>+MID($AQ$10,13,1)</f>
        <v/>
      </c>
      <c r="J17" s="357" t="str">
        <f t="shared" si="14"/>
        <v/>
      </c>
      <c r="K17" s="357" t="str">
        <f t="shared" si="2"/>
        <v/>
      </c>
      <c r="L17" s="357">
        <f t="shared" si="21"/>
        <v>0</v>
      </c>
      <c r="M17" s="371" t="str">
        <f>+MID($AQ$14,13,1)</f>
        <v/>
      </c>
      <c r="N17" s="371" t="str">
        <f t="shared" si="15"/>
        <v/>
      </c>
      <c r="O17" s="371" t="str">
        <f t="shared" si="3"/>
        <v/>
      </c>
      <c r="P17" s="371">
        <f t="shared" si="22"/>
        <v>0</v>
      </c>
      <c r="Q17" s="357" t="str">
        <f>+MID($AQ$18,13,1)</f>
        <v/>
      </c>
      <c r="R17" s="357" t="str">
        <f t="shared" si="16"/>
        <v/>
      </c>
      <c r="S17" s="357" t="str">
        <f t="shared" si="4"/>
        <v/>
      </c>
      <c r="T17" s="357">
        <f t="shared" si="23"/>
        <v>0</v>
      </c>
      <c r="U17" s="371" t="str">
        <f>+MID($AQ$22,13,1)</f>
        <v/>
      </c>
      <c r="V17" s="371" t="str">
        <f t="shared" si="5"/>
        <v/>
      </c>
      <c r="W17" s="371" t="str">
        <f t="shared" si="6"/>
        <v/>
      </c>
      <c r="X17" s="371">
        <f t="shared" si="24"/>
        <v>0</v>
      </c>
      <c r="Y17" s="377" t="str">
        <f>+MID($AQ$26,13,1)</f>
        <v/>
      </c>
      <c r="Z17" s="378" t="str">
        <f t="shared" si="7"/>
        <v/>
      </c>
      <c r="AA17" s="357" t="str">
        <f t="shared" si="8"/>
        <v/>
      </c>
      <c r="AB17" s="357">
        <f t="shared" si="25"/>
        <v>0</v>
      </c>
      <c r="AC17" s="374" t="str">
        <f>+MID($AQ$30,13,1)</f>
        <v/>
      </c>
      <c r="AD17" s="374" t="str">
        <f t="shared" si="17"/>
        <v/>
      </c>
      <c r="AE17" s="371" t="str">
        <f t="shared" si="9"/>
        <v/>
      </c>
      <c r="AF17" s="371">
        <f t="shared" si="26"/>
        <v>0</v>
      </c>
      <c r="AG17" s="378" t="str">
        <f>+MID($AQ$34,13,1)</f>
        <v/>
      </c>
      <c r="AH17" s="373" t="str">
        <f t="shared" si="18"/>
        <v/>
      </c>
      <c r="AI17" s="357" t="str">
        <f t="shared" si="10"/>
        <v/>
      </c>
      <c r="AJ17" s="357">
        <f t="shared" si="27"/>
        <v>0</v>
      </c>
      <c r="AK17" s="375"/>
      <c r="AL17" s="433" t="s">
        <v>842</v>
      </c>
      <c r="AM17" s="433" t="s">
        <v>843</v>
      </c>
      <c r="AN17" s="433">
        <f t="shared" si="19"/>
        <v>109</v>
      </c>
      <c r="AO17" s="356"/>
      <c r="AP17" s="356"/>
    </row>
    <row r="18" spans="1:52" ht="13.5" customHeight="1" thickBot="1">
      <c r="A18" s="357" t="str">
        <f>+MID($AQ$2,14,1)</f>
        <v/>
      </c>
      <c r="B18" s="357" t="str">
        <f t="shared" si="0"/>
        <v/>
      </c>
      <c r="C18" s="357" t="str">
        <f t="shared" si="11"/>
        <v/>
      </c>
      <c r="D18" s="357">
        <f t="shared" si="12"/>
        <v>0</v>
      </c>
      <c r="E18" s="371" t="str">
        <f>+MID($AQ$6,14,1)</f>
        <v/>
      </c>
      <c r="F18" s="371" t="str">
        <f t="shared" si="13"/>
        <v/>
      </c>
      <c r="G18" s="371" t="str">
        <f t="shared" si="1"/>
        <v/>
      </c>
      <c r="H18" s="371">
        <f t="shared" si="20"/>
        <v>0</v>
      </c>
      <c r="I18" s="357" t="str">
        <f>+MID($AQ$10,14,1)</f>
        <v/>
      </c>
      <c r="J18" s="357" t="str">
        <f t="shared" si="14"/>
        <v/>
      </c>
      <c r="K18" s="357" t="str">
        <f t="shared" si="2"/>
        <v/>
      </c>
      <c r="L18" s="357">
        <f t="shared" si="21"/>
        <v>0</v>
      </c>
      <c r="M18" s="371" t="str">
        <f>+MID($AQ$14,14,1)</f>
        <v/>
      </c>
      <c r="N18" s="371" t="str">
        <f t="shared" si="15"/>
        <v/>
      </c>
      <c r="O18" s="371" t="str">
        <f t="shared" si="3"/>
        <v/>
      </c>
      <c r="P18" s="371">
        <f t="shared" si="22"/>
        <v>0</v>
      </c>
      <c r="Q18" s="357" t="str">
        <f>+MID($AQ$18,14,1)</f>
        <v/>
      </c>
      <c r="R18" s="357" t="str">
        <f t="shared" si="16"/>
        <v/>
      </c>
      <c r="S18" s="357" t="str">
        <f t="shared" si="4"/>
        <v/>
      </c>
      <c r="T18" s="357">
        <f t="shared" si="23"/>
        <v>0</v>
      </c>
      <c r="U18" s="371" t="str">
        <f>+MID($AQ$22,14,1)</f>
        <v/>
      </c>
      <c r="V18" s="371" t="str">
        <f t="shared" si="5"/>
        <v/>
      </c>
      <c r="W18" s="371" t="str">
        <f t="shared" si="6"/>
        <v/>
      </c>
      <c r="X18" s="371">
        <f t="shared" si="24"/>
        <v>0</v>
      </c>
      <c r="Y18" s="377" t="str">
        <f>+MID($AQ$26,14,1)</f>
        <v/>
      </c>
      <c r="Z18" s="378" t="str">
        <f t="shared" si="7"/>
        <v/>
      </c>
      <c r="AA18" s="357" t="str">
        <f t="shared" si="8"/>
        <v/>
      </c>
      <c r="AB18" s="357">
        <f t="shared" si="25"/>
        <v>0</v>
      </c>
      <c r="AC18" s="374" t="str">
        <f>+MID($AQ$30,14,1)</f>
        <v/>
      </c>
      <c r="AD18" s="374" t="str">
        <f t="shared" si="17"/>
        <v/>
      </c>
      <c r="AE18" s="371" t="str">
        <f t="shared" si="9"/>
        <v/>
      </c>
      <c r="AF18" s="371">
        <f t="shared" si="26"/>
        <v>0</v>
      </c>
      <c r="AG18" s="378" t="str">
        <f>+MID($AQ$34,14,1)</f>
        <v/>
      </c>
      <c r="AH18" s="373" t="str">
        <f t="shared" si="18"/>
        <v/>
      </c>
      <c r="AI18" s="357" t="str">
        <f t="shared" si="10"/>
        <v/>
      </c>
      <c r="AJ18" s="357">
        <f t="shared" si="27"/>
        <v>0</v>
      </c>
      <c r="AK18" s="375"/>
      <c r="AL18" s="433" t="s">
        <v>844</v>
      </c>
      <c r="AM18" s="433" t="s">
        <v>845</v>
      </c>
      <c r="AN18" s="433">
        <f t="shared" si="19"/>
        <v>110</v>
      </c>
      <c r="AO18" s="356"/>
      <c r="AP18" s="356" t="s">
        <v>971</v>
      </c>
      <c r="AQ18" s="676" t="str">
        <f>IF('別紙③-1'!H38="","",'別紙③-1'!H38)</f>
        <v/>
      </c>
      <c r="AR18" s="677"/>
      <c r="AS18" s="677"/>
      <c r="AT18" s="677"/>
      <c r="AU18" s="677"/>
      <c r="AV18" s="677"/>
      <c r="AW18" s="677"/>
      <c r="AX18" s="677"/>
      <c r="AY18" s="677"/>
      <c r="AZ18" s="678"/>
    </row>
    <row r="19" spans="1:41" ht="13.5" customHeight="1" thickBot="1">
      <c r="A19" s="357" t="str">
        <f>+MID($AQ$2,15,1)</f>
        <v/>
      </c>
      <c r="B19" s="357" t="str">
        <f t="shared" si="0"/>
        <v/>
      </c>
      <c r="C19" s="357" t="str">
        <f t="shared" si="11"/>
        <v/>
      </c>
      <c r="D19" s="357">
        <f t="shared" si="12"/>
        <v>0</v>
      </c>
      <c r="E19" s="371" t="str">
        <f>+MID($AQ$6,15,1)</f>
        <v/>
      </c>
      <c r="F19" s="371" t="str">
        <f t="shared" si="13"/>
        <v/>
      </c>
      <c r="G19" s="371" t="str">
        <f t="shared" si="1"/>
        <v/>
      </c>
      <c r="H19" s="371">
        <f t="shared" si="20"/>
        <v>0</v>
      </c>
      <c r="I19" s="357" t="str">
        <f>+MID($AQ$10,15,1)</f>
        <v/>
      </c>
      <c r="J19" s="357" t="str">
        <f t="shared" si="14"/>
        <v/>
      </c>
      <c r="K19" s="357" t="str">
        <f t="shared" si="2"/>
        <v/>
      </c>
      <c r="L19" s="357">
        <f t="shared" si="21"/>
        <v>0</v>
      </c>
      <c r="M19" s="371" t="str">
        <f>+MID($AQ$14,15,1)</f>
        <v/>
      </c>
      <c r="N19" s="371" t="str">
        <f t="shared" si="15"/>
        <v/>
      </c>
      <c r="O19" s="371" t="str">
        <f t="shared" si="3"/>
        <v/>
      </c>
      <c r="P19" s="371">
        <f t="shared" si="22"/>
        <v>0</v>
      </c>
      <c r="Q19" s="357" t="str">
        <f>+MID($AQ$18,15,1)</f>
        <v/>
      </c>
      <c r="R19" s="357" t="str">
        <f t="shared" si="16"/>
        <v/>
      </c>
      <c r="S19" s="357" t="str">
        <f t="shared" si="4"/>
        <v/>
      </c>
      <c r="T19" s="357">
        <f t="shared" si="23"/>
        <v>0</v>
      </c>
      <c r="U19" s="371" t="str">
        <f>+MID($AQ$22,15,1)</f>
        <v/>
      </c>
      <c r="V19" s="371" t="str">
        <f t="shared" si="5"/>
        <v/>
      </c>
      <c r="W19" s="371" t="str">
        <f t="shared" si="6"/>
        <v/>
      </c>
      <c r="X19" s="371">
        <f t="shared" si="24"/>
        <v>0</v>
      </c>
      <c r="Y19" s="377" t="str">
        <f>+MID($AQ$26,15,1)</f>
        <v/>
      </c>
      <c r="Z19" s="378" t="str">
        <f t="shared" si="7"/>
        <v/>
      </c>
      <c r="AA19" s="357" t="str">
        <f t="shared" si="8"/>
        <v/>
      </c>
      <c r="AB19" s="357">
        <f t="shared" si="25"/>
        <v>0</v>
      </c>
      <c r="AC19" s="374" t="str">
        <f>+MID($AQ$30,15,1)</f>
        <v/>
      </c>
      <c r="AD19" s="374" t="str">
        <f t="shared" si="17"/>
        <v/>
      </c>
      <c r="AE19" s="371" t="str">
        <f t="shared" si="9"/>
        <v/>
      </c>
      <c r="AF19" s="371">
        <f t="shared" si="26"/>
        <v>0</v>
      </c>
      <c r="AG19" s="378" t="str">
        <f>+MID($AQ$34,15,1)</f>
        <v/>
      </c>
      <c r="AH19" s="373" t="str">
        <f t="shared" si="18"/>
        <v/>
      </c>
      <c r="AI19" s="357" t="str">
        <f t="shared" si="10"/>
        <v/>
      </c>
      <c r="AJ19" s="357">
        <f t="shared" si="27"/>
        <v>0</v>
      </c>
      <c r="AK19" s="375"/>
      <c r="AL19" s="433" t="s">
        <v>846</v>
      </c>
      <c r="AM19" s="433" t="s">
        <v>847</v>
      </c>
      <c r="AN19" s="433">
        <f t="shared" si="19"/>
        <v>111</v>
      </c>
      <c r="AO19" s="356"/>
    </row>
    <row r="20" spans="1:52" ht="13.5" customHeight="1" thickBot="1">
      <c r="A20" s="357" t="str">
        <f>+MID($AQ$2,16,1)</f>
        <v/>
      </c>
      <c r="B20" s="357" t="str">
        <f t="shared" si="0"/>
        <v/>
      </c>
      <c r="C20" s="357" t="str">
        <f t="shared" si="11"/>
        <v/>
      </c>
      <c r="D20" s="357">
        <f t="shared" si="12"/>
        <v>0</v>
      </c>
      <c r="E20" s="371" t="str">
        <f>+MID($AQ$6,16,1)</f>
        <v/>
      </c>
      <c r="F20" s="371" t="str">
        <f t="shared" si="13"/>
        <v/>
      </c>
      <c r="G20" s="371" t="str">
        <f t="shared" si="1"/>
        <v/>
      </c>
      <c r="H20" s="371">
        <f t="shared" si="20"/>
        <v>0</v>
      </c>
      <c r="I20" s="357" t="str">
        <f>+MID($AQ$10,16,1)</f>
        <v/>
      </c>
      <c r="J20" s="357" t="str">
        <f t="shared" si="14"/>
        <v/>
      </c>
      <c r="K20" s="357" t="str">
        <f t="shared" si="2"/>
        <v/>
      </c>
      <c r="L20" s="357">
        <f t="shared" si="21"/>
        <v>0</v>
      </c>
      <c r="M20" s="371" t="str">
        <f>+MID($AQ$14,16,1)</f>
        <v/>
      </c>
      <c r="N20" s="371" t="str">
        <f t="shared" si="15"/>
        <v/>
      </c>
      <c r="O20" s="371" t="str">
        <f t="shared" si="3"/>
        <v/>
      </c>
      <c r="P20" s="371">
        <f t="shared" si="22"/>
        <v>0</v>
      </c>
      <c r="Q20" s="376" t="str">
        <f>+MID($AQ$18,16,1)</f>
        <v/>
      </c>
      <c r="R20" s="376" t="str">
        <f t="shared" si="16"/>
        <v/>
      </c>
      <c r="S20" s="357" t="str">
        <f t="shared" si="4"/>
        <v/>
      </c>
      <c r="T20" s="357">
        <f t="shared" si="23"/>
        <v>0</v>
      </c>
      <c r="U20" s="371" t="str">
        <f>+MID($AQ$22,16,1)</f>
        <v/>
      </c>
      <c r="V20" s="371" t="str">
        <f t="shared" si="5"/>
        <v/>
      </c>
      <c r="W20" s="371" t="str">
        <f t="shared" si="6"/>
        <v/>
      </c>
      <c r="X20" s="371">
        <f t="shared" si="24"/>
        <v>0</v>
      </c>
      <c r="Y20" s="377" t="str">
        <f>+MID($AQ$26,16,1)</f>
        <v/>
      </c>
      <c r="Z20" s="378" t="str">
        <f t="shared" si="7"/>
        <v/>
      </c>
      <c r="AA20" s="357" t="str">
        <f t="shared" si="8"/>
        <v/>
      </c>
      <c r="AB20" s="357">
        <f t="shared" si="25"/>
        <v>0</v>
      </c>
      <c r="AC20" s="374" t="str">
        <f>+MID($AQ$30,16,1)</f>
        <v/>
      </c>
      <c r="AD20" s="374" t="str">
        <f t="shared" si="17"/>
        <v/>
      </c>
      <c r="AE20" s="371" t="str">
        <f t="shared" si="9"/>
        <v/>
      </c>
      <c r="AF20" s="371">
        <f t="shared" si="26"/>
        <v>0</v>
      </c>
      <c r="AG20" s="378" t="str">
        <f>+MID($AQ$34,16,1)</f>
        <v/>
      </c>
      <c r="AH20" s="373" t="str">
        <f t="shared" si="18"/>
        <v/>
      </c>
      <c r="AI20" s="357" t="str">
        <f t="shared" si="10"/>
        <v/>
      </c>
      <c r="AJ20" s="357">
        <f t="shared" si="27"/>
        <v>0</v>
      </c>
      <c r="AK20" s="375"/>
      <c r="AL20" s="433" t="s">
        <v>848</v>
      </c>
      <c r="AM20" s="433" t="s">
        <v>849</v>
      </c>
      <c r="AN20" s="433">
        <f t="shared" si="19"/>
        <v>112</v>
      </c>
      <c r="AO20" s="356"/>
      <c r="AP20" s="356" t="s">
        <v>958</v>
      </c>
      <c r="AQ20" s="679" t="str">
        <f>+R5&amp;R6&amp;R7&amp;R8&amp;R9&amp;R10&amp;R11&amp;R12&amp;R13&amp;R14&amp;R15&amp;R16&amp;R17&amp;R18&amp;R19&amp;R20&amp;R21&amp;R22&amp;R23&amp;R24&amp;R25&amp;R26&amp;R27&amp;R28&amp;R29&amp;R30&amp;R31&amp;R32&amp;R33&amp;R34&amp;R35&amp;R36</f>
        <v/>
      </c>
      <c r="AR20" s="677"/>
      <c r="AS20" s="677"/>
      <c r="AT20" s="677"/>
      <c r="AU20" s="677"/>
      <c r="AV20" s="677"/>
      <c r="AW20" s="677"/>
      <c r="AX20" s="677"/>
      <c r="AY20" s="677"/>
      <c r="AZ20" s="678"/>
    </row>
    <row r="21" spans="1:42" ht="13.5" customHeight="1" thickBot="1">
      <c r="A21" s="357" t="str">
        <f>+MID($AQ$2,17,1)</f>
        <v/>
      </c>
      <c r="B21" s="357" t="str">
        <f t="shared" si="0"/>
        <v/>
      </c>
      <c r="C21" s="357" t="str">
        <f t="shared" si="11"/>
        <v/>
      </c>
      <c r="D21" s="357">
        <f t="shared" si="12"/>
        <v>0</v>
      </c>
      <c r="E21" s="371" t="str">
        <f>+MID($AQ$6,17,1)</f>
        <v/>
      </c>
      <c r="F21" s="371" t="str">
        <f t="shared" si="13"/>
        <v/>
      </c>
      <c r="G21" s="371" t="str">
        <f t="shared" si="1"/>
        <v/>
      </c>
      <c r="H21" s="371">
        <f t="shared" si="20"/>
        <v>0</v>
      </c>
      <c r="I21" s="357" t="str">
        <f>+MID($AQ$10,17,1)</f>
        <v/>
      </c>
      <c r="J21" s="357" t="str">
        <f t="shared" si="14"/>
        <v/>
      </c>
      <c r="K21" s="357" t="str">
        <f t="shared" si="2"/>
        <v/>
      </c>
      <c r="L21" s="357">
        <f t="shared" si="21"/>
        <v>0</v>
      </c>
      <c r="M21" s="371" t="str">
        <f>+MID($AQ$14,17,1)</f>
        <v/>
      </c>
      <c r="N21" s="371" t="str">
        <f t="shared" si="15"/>
        <v/>
      </c>
      <c r="O21" s="371" t="str">
        <f t="shared" si="3"/>
        <v/>
      </c>
      <c r="P21" s="371">
        <f t="shared" si="22"/>
        <v>0</v>
      </c>
      <c r="Q21" s="357" t="str">
        <f>+MID($AQ$18,17,1)</f>
        <v/>
      </c>
      <c r="R21" s="357" t="str">
        <f t="shared" si="16"/>
        <v/>
      </c>
      <c r="S21" s="357" t="str">
        <f t="shared" si="4"/>
        <v/>
      </c>
      <c r="T21" s="357">
        <f t="shared" si="23"/>
        <v>0</v>
      </c>
      <c r="U21" s="371" t="str">
        <f>+MID($AQ$22,17,1)</f>
        <v/>
      </c>
      <c r="V21" s="371" t="str">
        <f t="shared" si="5"/>
        <v/>
      </c>
      <c r="W21" s="371" t="str">
        <f t="shared" si="6"/>
        <v/>
      </c>
      <c r="X21" s="371">
        <f t="shared" si="24"/>
        <v>0</v>
      </c>
      <c r="Y21" s="377" t="str">
        <f>+MID($AQ$26,17,1)</f>
        <v/>
      </c>
      <c r="Z21" s="378" t="str">
        <f t="shared" si="7"/>
        <v/>
      </c>
      <c r="AA21" s="357" t="str">
        <f t="shared" si="8"/>
        <v/>
      </c>
      <c r="AB21" s="357">
        <f t="shared" si="25"/>
        <v>0</v>
      </c>
      <c r="AC21" s="374" t="str">
        <f>+MID($AQ$30,17,1)</f>
        <v/>
      </c>
      <c r="AD21" s="374" t="str">
        <f t="shared" si="17"/>
        <v/>
      </c>
      <c r="AE21" s="371" t="str">
        <f t="shared" si="9"/>
        <v/>
      </c>
      <c r="AF21" s="371">
        <f t="shared" si="26"/>
        <v>0</v>
      </c>
      <c r="AG21" s="378" t="str">
        <f>+MID($AQ$34,17,1)</f>
        <v/>
      </c>
      <c r="AH21" s="373" t="str">
        <f t="shared" si="18"/>
        <v/>
      </c>
      <c r="AI21" s="357" t="str">
        <f t="shared" si="10"/>
        <v/>
      </c>
      <c r="AJ21" s="357">
        <f t="shared" si="27"/>
        <v>0</v>
      </c>
      <c r="AK21" s="375"/>
      <c r="AL21" s="433" t="s">
        <v>850</v>
      </c>
      <c r="AM21" s="433" t="s">
        <v>851</v>
      </c>
      <c r="AN21" s="433">
        <f t="shared" si="19"/>
        <v>113</v>
      </c>
      <c r="AO21" s="356"/>
      <c r="AP21" s="356"/>
    </row>
    <row r="22" spans="1:52" ht="13.5" customHeight="1" thickBot="1">
      <c r="A22" s="357" t="str">
        <f>+MID($AQ$2,18,1)</f>
        <v/>
      </c>
      <c r="B22" s="357" t="str">
        <f t="shared" si="0"/>
        <v/>
      </c>
      <c r="C22" s="357" t="str">
        <f t="shared" si="11"/>
        <v/>
      </c>
      <c r="D22" s="357">
        <f t="shared" si="12"/>
        <v>0</v>
      </c>
      <c r="E22" s="371" t="str">
        <f>+MID($AQ$6,18,1)</f>
        <v/>
      </c>
      <c r="F22" s="371" t="str">
        <f t="shared" si="13"/>
        <v/>
      </c>
      <c r="G22" s="371" t="str">
        <f t="shared" si="1"/>
        <v/>
      </c>
      <c r="H22" s="371">
        <f t="shared" si="20"/>
        <v>0</v>
      </c>
      <c r="I22" s="357" t="str">
        <f>+MID($AQ$10,18,1)</f>
        <v/>
      </c>
      <c r="J22" s="357" t="str">
        <f t="shared" si="14"/>
        <v/>
      </c>
      <c r="K22" s="357" t="str">
        <f t="shared" si="2"/>
        <v/>
      </c>
      <c r="L22" s="357">
        <f t="shared" si="21"/>
        <v>0</v>
      </c>
      <c r="M22" s="371" t="str">
        <f>+MID($AQ$14,18,1)</f>
        <v/>
      </c>
      <c r="N22" s="371" t="str">
        <f t="shared" si="15"/>
        <v/>
      </c>
      <c r="O22" s="371" t="str">
        <f t="shared" si="3"/>
        <v/>
      </c>
      <c r="P22" s="371">
        <f t="shared" si="22"/>
        <v>0</v>
      </c>
      <c r="Q22" s="357" t="str">
        <f>+MID($AQ$18,18,1)</f>
        <v/>
      </c>
      <c r="R22" s="357" t="str">
        <f t="shared" si="16"/>
        <v/>
      </c>
      <c r="S22" s="357" t="str">
        <f t="shared" si="4"/>
        <v/>
      </c>
      <c r="T22" s="357">
        <f t="shared" si="23"/>
        <v>0</v>
      </c>
      <c r="U22" s="371" t="str">
        <f>+MID($AQ$22,18,1)</f>
        <v/>
      </c>
      <c r="V22" s="371" t="str">
        <f t="shared" si="5"/>
        <v/>
      </c>
      <c r="W22" s="371" t="str">
        <f t="shared" si="6"/>
        <v/>
      </c>
      <c r="X22" s="371">
        <f t="shared" si="24"/>
        <v>0</v>
      </c>
      <c r="Y22" s="377" t="str">
        <f>+MID($AQ$26,18,1)</f>
        <v/>
      </c>
      <c r="Z22" s="378" t="str">
        <f t="shared" si="7"/>
        <v/>
      </c>
      <c r="AA22" s="357" t="str">
        <f t="shared" si="8"/>
        <v/>
      </c>
      <c r="AB22" s="357">
        <f t="shared" si="25"/>
        <v>0</v>
      </c>
      <c r="AC22" s="374" t="str">
        <f>+MID($AQ$30,18,1)</f>
        <v/>
      </c>
      <c r="AD22" s="374" t="str">
        <f t="shared" si="17"/>
        <v/>
      </c>
      <c r="AE22" s="371" t="str">
        <f t="shared" si="9"/>
        <v/>
      </c>
      <c r="AF22" s="371">
        <f t="shared" si="26"/>
        <v>0</v>
      </c>
      <c r="AG22" s="378" t="str">
        <f>+MID($AQ$34,18,1)</f>
        <v/>
      </c>
      <c r="AH22" s="373" t="str">
        <f t="shared" si="18"/>
        <v/>
      </c>
      <c r="AI22" s="357" t="str">
        <f t="shared" si="10"/>
        <v/>
      </c>
      <c r="AJ22" s="357">
        <f t="shared" si="27"/>
        <v>0</v>
      </c>
      <c r="AK22" s="375"/>
      <c r="AL22" s="433" t="s">
        <v>852</v>
      </c>
      <c r="AM22" s="433" t="s">
        <v>853</v>
      </c>
      <c r="AN22" s="433">
        <f t="shared" si="19"/>
        <v>114</v>
      </c>
      <c r="AO22" s="356"/>
      <c r="AP22" s="356" t="s">
        <v>959</v>
      </c>
      <c r="AQ22" s="676" t="str">
        <f>IF('別紙③-1'!H50="","",'別紙③-1'!H50)</f>
        <v/>
      </c>
      <c r="AR22" s="677"/>
      <c r="AS22" s="677"/>
      <c r="AT22" s="677"/>
      <c r="AU22" s="677"/>
      <c r="AV22" s="677"/>
      <c r="AW22" s="677"/>
      <c r="AX22" s="677"/>
      <c r="AY22" s="677"/>
      <c r="AZ22" s="678"/>
    </row>
    <row r="23" spans="1:41" ht="13.5" customHeight="1" thickBot="1">
      <c r="A23" s="357" t="str">
        <f>+MID($AQ$2,19,1)</f>
        <v/>
      </c>
      <c r="B23" s="357" t="str">
        <f t="shared" si="0"/>
        <v/>
      </c>
      <c r="C23" s="357" t="str">
        <f t="shared" si="11"/>
        <v/>
      </c>
      <c r="D23" s="357">
        <f t="shared" si="12"/>
        <v>0</v>
      </c>
      <c r="E23" s="371" t="str">
        <f>+MID($AQ$6,19,1)</f>
        <v/>
      </c>
      <c r="F23" s="371" t="str">
        <f t="shared" si="13"/>
        <v/>
      </c>
      <c r="G23" s="371" t="str">
        <f t="shared" si="1"/>
        <v/>
      </c>
      <c r="H23" s="371">
        <f t="shared" si="20"/>
        <v>0</v>
      </c>
      <c r="I23" s="357" t="str">
        <f>+MID($AQ$10,19,1)</f>
        <v/>
      </c>
      <c r="J23" s="357" t="str">
        <f t="shared" si="14"/>
        <v/>
      </c>
      <c r="K23" s="357" t="str">
        <f t="shared" si="2"/>
        <v/>
      </c>
      <c r="L23" s="357">
        <f t="shared" si="21"/>
        <v>0</v>
      </c>
      <c r="M23" s="371" t="str">
        <f>+MID($AQ$14,19,1)</f>
        <v/>
      </c>
      <c r="N23" s="371" t="str">
        <f t="shared" si="15"/>
        <v/>
      </c>
      <c r="O23" s="371" t="str">
        <f t="shared" si="3"/>
        <v/>
      </c>
      <c r="P23" s="371">
        <f t="shared" si="22"/>
        <v>0</v>
      </c>
      <c r="Q23" s="357" t="str">
        <f>+MID($AQ$18,19,1)</f>
        <v/>
      </c>
      <c r="R23" s="357" t="str">
        <f t="shared" si="16"/>
        <v/>
      </c>
      <c r="S23" s="357" t="str">
        <f t="shared" si="4"/>
        <v/>
      </c>
      <c r="T23" s="357">
        <f t="shared" si="23"/>
        <v>0</v>
      </c>
      <c r="U23" s="371" t="str">
        <f>+MID($AQ$22,19,1)</f>
        <v/>
      </c>
      <c r="V23" s="371" t="str">
        <f t="shared" si="5"/>
        <v/>
      </c>
      <c r="W23" s="371" t="str">
        <f t="shared" si="6"/>
        <v/>
      </c>
      <c r="X23" s="371">
        <f t="shared" si="24"/>
        <v>0</v>
      </c>
      <c r="Y23" s="377" t="str">
        <f>+MID($AQ$26,19,1)</f>
        <v/>
      </c>
      <c r="Z23" s="378" t="str">
        <f t="shared" si="7"/>
        <v/>
      </c>
      <c r="AA23" s="357" t="str">
        <f t="shared" si="8"/>
        <v/>
      </c>
      <c r="AB23" s="357">
        <f t="shared" si="25"/>
        <v>0</v>
      </c>
      <c r="AC23" s="374" t="str">
        <f>+MID($AQ$30,19,1)</f>
        <v/>
      </c>
      <c r="AD23" s="374" t="str">
        <f t="shared" si="17"/>
        <v/>
      </c>
      <c r="AE23" s="371" t="str">
        <f t="shared" si="9"/>
        <v/>
      </c>
      <c r="AF23" s="371">
        <f t="shared" si="26"/>
        <v>0</v>
      </c>
      <c r="AG23" s="378" t="str">
        <f>+MID($AQ$34,19,1)</f>
        <v/>
      </c>
      <c r="AH23" s="373" t="str">
        <f t="shared" si="18"/>
        <v/>
      </c>
      <c r="AI23" s="357" t="str">
        <f t="shared" si="10"/>
        <v/>
      </c>
      <c r="AJ23" s="357">
        <f t="shared" si="27"/>
        <v>0</v>
      </c>
      <c r="AK23" s="375"/>
      <c r="AL23" s="433" t="s">
        <v>854</v>
      </c>
      <c r="AM23" s="433" t="s">
        <v>855</v>
      </c>
      <c r="AN23" s="433">
        <f t="shared" si="19"/>
        <v>115</v>
      </c>
      <c r="AO23" s="356"/>
    </row>
    <row r="24" spans="1:52" ht="13.5" customHeight="1" thickBot="1">
      <c r="A24" s="357" t="str">
        <f>+MID($AQ$2,20,1)</f>
        <v/>
      </c>
      <c r="B24" s="357" t="str">
        <f t="shared" si="0"/>
        <v/>
      </c>
      <c r="C24" s="357" t="str">
        <f t="shared" si="11"/>
        <v/>
      </c>
      <c r="D24" s="357">
        <f t="shared" si="12"/>
        <v>0</v>
      </c>
      <c r="E24" s="371" t="str">
        <f>+MID($AQ$6,20,1)</f>
        <v/>
      </c>
      <c r="F24" s="371" t="str">
        <f t="shared" si="13"/>
        <v/>
      </c>
      <c r="G24" s="371" t="str">
        <f t="shared" si="1"/>
        <v/>
      </c>
      <c r="H24" s="371">
        <f t="shared" si="20"/>
        <v>0</v>
      </c>
      <c r="I24" s="357" t="str">
        <f>+MID($AQ$10,20,1)</f>
        <v/>
      </c>
      <c r="J24" s="357" t="str">
        <f t="shared" si="14"/>
        <v/>
      </c>
      <c r="K24" s="357" t="str">
        <f t="shared" si="2"/>
        <v/>
      </c>
      <c r="L24" s="357">
        <f t="shared" si="21"/>
        <v>0</v>
      </c>
      <c r="M24" s="371" t="str">
        <f>+MID($AQ$14,20,1)</f>
        <v/>
      </c>
      <c r="N24" s="371" t="str">
        <f t="shared" si="15"/>
        <v/>
      </c>
      <c r="O24" s="371" t="str">
        <f t="shared" si="3"/>
        <v/>
      </c>
      <c r="P24" s="371">
        <f t="shared" si="22"/>
        <v>0</v>
      </c>
      <c r="Q24" s="357" t="str">
        <f>+MID($AQ$18,20,1)</f>
        <v/>
      </c>
      <c r="R24" s="357" t="str">
        <f t="shared" si="16"/>
        <v/>
      </c>
      <c r="S24" s="357" t="str">
        <f t="shared" si="4"/>
        <v/>
      </c>
      <c r="T24" s="357">
        <f t="shared" si="23"/>
        <v>0</v>
      </c>
      <c r="U24" s="371" t="str">
        <f>+MID($AQ$22,20,1)</f>
        <v/>
      </c>
      <c r="V24" s="371" t="str">
        <f t="shared" si="5"/>
        <v/>
      </c>
      <c r="W24" s="371" t="str">
        <f t="shared" si="6"/>
        <v/>
      </c>
      <c r="X24" s="371">
        <f t="shared" si="24"/>
        <v>0</v>
      </c>
      <c r="Y24" s="377" t="str">
        <f>+MID($AQ$26,20,1)</f>
        <v/>
      </c>
      <c r="Z24" s="378" t="str">
        <f t="shared" si="7"/>
        <v/>
      </c>
      <c r="AA24" s="357" t="str">
        <f t="shared" si="8"/>
        <v/>
      </c>
      <c r="AB24" s="357">
        <f t="shared" si="25"/>
        <v>0</v>
      </c>
      <c r="AC24" s="374" t="str">
        <f>+MID($AQ$30,20,1)</f>
        <v/>
      </c>
      <c r="AD24" s="374" t="str">
        <f t="shared" si="17"/>
        <v/>
      </c>
      <c r="AE24" s="371" t="str">
        <f t="shared" si="9"/>
        <v/>
      </c>
      <c r="AF24" s="371">
        <f t="shared" si="26"/>
        <v>0</v>
      </c>
      <c r="AG24" s="378" t="str">
        <f>+MID($AQ$34,20,1)</f>
        <v/>
      </c>
      <c r="AH24" s="373" t="str">
        <f t="shared" si="18"/>
        <v/>
      </c>
      <c r="AI24" s="357" t="str">
        <f t="shared" si="10"/>
        <v/>
      </c>
      <c r="AJ24" s="357">
        <f t="shared" si="27"/>
        <v>0</v>
      </c>
      <c r="AK24" s="375"/>
      <c r="AL24" s="433" t="s">
        <v>856</v>
      </c>
      <c r="AM24" s="433" t="s">
        <v>857</v>
      </c>
      <c r="AN24" s="433">
        <f t="shared" si="19"/>
        <v>116</v>
      </c>
      <c r="AO24" s="356"/>
      <c r="AP24" s="356" t="s">
        <v>960</v>
      </c>
      <c r="AQ24" s="679" t="str">
        <f>+V5&amp;V6&amp;V7&amp;V8&amp;V9&amp;V10&amp;V11&amp;V12&amp;V13&amp;V14&amp;V15&amp;V16&amp;V17&amp;V18&amp;V19&amp;V20&amp;V21&amp;V22&amp;V23&amp;V24&amp;V25&amp;V26&amp;V27&amp;V28&amp;V29&amp;V30&amp;V31&amp;V32&amp;V33&amp;V34&amp;V35&amp;V36</f>
        <v/>
      </c>
      <c r="AR24" s="677"/>
      <c r="AS24" s="677"/>
      <c r="AT24" s="677"/>
      <c r="AU24" s="677"/>
      <c r="AV24" s="677"/>
      <c r="AW24" s="677"/>
      <c r="AX24" s="677"/>
      <c r="AY24" s="677"/>
      <c r="AZ24" s="678"/>
    </row>
    <row r="25" spans="1:42" ht="13.5" customHeight="1" thickBot="1">
      <c r="A25" s="357" t="str">
        <f>+MID($AQ$2,21,1)</f>
        <v/>
      </c>
      <c r="B25" s="357" t="str">
        <f t="shared" si="0"/>
        <v/>
      </c>
      <c r="C25" s="357" t="str">
        <f t="shared" si="11"/>
        <v/>
      </c>
      <c r="D25" s="357">
        <f t="shared" si="12"/>
        <v>0</v>
      </c>
      <c r="E25" s="371" t="str">
        <f>+MID($AQ$6,21,1)</f>
        <v/>
      </c>
      <c r="F25" s="371" t="str">
        <f t="shared" si="13"/>
        <v/>
      </c>
      <c r="G25" s="371" t="str">
        <f t="shared" si="1"/>
        <v/>
      </c>
      <c r="H25" s="371">
        <f t="shared" si="20"/>
        <v>0</v>
      </c>
      <c r="I25" s="357" t="str">
        <f>+MID($AQ$10,21,1)</f>
        <v/>
      </c>
      <c r="J25" s="357" t="str">
        <f t="shared" si="14"/>
        <v/>
      </c>
      <c r="K25" s="357" t="str">
        <f t="shared" si="2"/>
        <v/>
      </c>
      <c r="L25" s="357">
        <f t="shared" si="21"/>
        <v>0</v>
      </c>
      <c r="M25" s="371" t="str">
        <f>+MID($AQ$14,21,1)</f>
        <v/>
      </c>
      <c r="N25" s="371" t="str">
        <f t="shared" si="15"/>
        <v/>
      </c>
      <c r="O25" s="371" t="str">
        <f t="shared" si="3"/>
        <v/>
      </c>
      <c r="P25" s="371">
        <f t="shared" si="22"/>
        <v>0</v>
      </c>
      <c r="Q25" s="357" t="str">
        <f>+MID($AQ$18,21,1)</f>
        <v/>
      </c>
      <c r="R25" s="357" t="str">
        <f t="shared" si="16"/>
        <v/>
      </c>
      <c r="S25" s="357" t="str">
        <f t="shared" si="4"/>
        <v/>
      </c>
      <c r="T25" s="357">
        <f t="shared" si="23"/>
        <v>0</v>
      </c>
      <c r="U25" s="371" t="str">
        <f>+MID($AQ$22,21,1)</f>
        <v/>
      </c>
      <c r="V25" s="371" t="str">
        <f t="shared" si="5"/>
        <v/>
      </c>
      <c r="W25" s="371" t="str">
        <f t="shared" si="6"/>
        <v/>
      </c>
      <c r="X25" s="371">
        <f t="shared" si="24"/>
        <v>0</v>
      </c>
      <c r="Y25" s="377" t="str">
        <f>+MID($AQ$26,21,1)</f>
        <v/>
      </c>
      <c r="Z25" s="378" t="str">
        <f t="shared" si="7"/>
        <v/>
      </c>
      <c r="AA25" s="357" t="str">
        <f t="shared" si="8"/>
        <v/>
      </c>
      <c r="AB25" s="357">
        <f t="shared" si="25"/>
        <v>0</v>
      </c>
      <c r="AC25" s="374" t="str">
        <f>+MID($AQ$30,21,1)</f>
        <v/>
      </c>
      <c r="AD25" s="374" t="str">
        <f t="shared" si="17"/>
        <v/>
      </c>
      <c r="AE25" s="371" t="str">
        <f t="shared" si="9"/>
        <v/>
      </c>
      <c r="AF25" s="371">
        <f t="shared" si="26"/>
        <v>0</v>
      </c>
      <c r="AG25" s="378" t="str">
        <f>+MID($AQ$34,21,1)</f>
        <v/>
      </c>
      <c r="AH25" s="373" t="str">
        <f t="shared" si="18"/>
        <v/>
      </c>
      <c r="AI25" s="357" t="str">
        <f t="shared" si="10"/>
        <v/>
      </c>
      <c r="AJ25" s="357">
        <f t="shared" si="27"/>
        <v>0</v>
      </c>
      <c r="AK25" s="375"/>
      <c r="AL25" s="433" t="s">
        <v>858</v>
      </c>
      <c r="AM25" s="433" t="s">
        <v>859</v>
      </c>
      <c r="AN25" s="433">
        <f t="shared" si="19"/>
        <v>117</v>
      </c>
      <c r="AO25" s="356"/>
      <c r="AP25" s="356"/>
    </row>
    <row r="26" spans="1:52" ht="13.5" customHeight="1" thickBot="1">
      <c r="A26" s="357" t="str">
        <f>+MID($AQ$2,22,1)</f>
        <v/>
      </c>
      <c r="B26" s="357" t="str">
        <f t="shared" si="0"/>
        <v/>
      </c>
      <c r="C26" s="357" t="str">
        <f t="shared" si="11"/>
        <v/>
      </c>
      <c r="D26" s="357">
        <f t="shared" si="12"/>
        <v>0</v>
      </c>
      <c r="E26" s="371" t="str">
        <f>+MID($AQ$6,22,1)</f>
        <v/>
      </c>
      <c r="F26" s="371" t="str">
        <f t="shared" si="13"/>
        <v/>
      </c>
      <c r="G26" s="371" t="str">
        <f t="shared" si="1"/>
        <v/>
      </c>
      <c r="H26" s="371">
        <f t="shared" si="20"/>
        <v>0</v>
      </c>
      <c r="I26" s="357" t="str">
        <f>+MID($AQ$10,22,1)</f>
        <v/>
      </c>
      <c r="J26" s="357" t="str">
        <f t="shared" si="14"/>
        <v/>
      </c>
      <c r="K26" s="357" t="str">
        <f t="shared" si="2"/>
        <v/>
      </c>
      <c r="L26" s="357">
        <f t="shared" si="21"/>
        <v>0</v>
      </c>
      <c r="M26" s="371" t="str">
        <f>+MID($AQ$14,22,1)</f>
        <v/>
      </c>
      <c r="N26" s="371" t="str">
        <f t="shared" si="15"/>
        <v/>
      </c>
      <c r="O26" s="371" t="str">
        <f t="shared" si="3"/>
        <v/>
      </c>
      <c r="P26" s="371">
        <f t="shared" si="22"/>
        <v>0</v>
      </c>
      <c r="Q26" s="357" t="str">
        <f>+MID($AQ$18,22,1)</f>
        <v/>
      </c>
      <c r="R26" s="357" t="str">
        <f t="shared" si="16"/>
        <v/>
      </c>
      <c r="S26" s="357" t="str">
        <f t="shared" si="4"/>
        <v/>
      </c>
      <c r="T26" s="357">
        <f t="shared" si="23"/>
        <v>0</v>
      </c>
      <c r="U26" s="371" t="str">
        <f>+MID($AQ$22,22,1)</f>
        <v/>
      </c>
      <c r="V26" s="371" t="str">
        <f t="shared" si="5"/>
        <v/>
      </c>
      <c r="W26" s="371" t="str">
        <f t="shared" si="6"/>
        <v/>
      </c>
      <c r="X26" s="371">
        <f t="shared" si="24"/>
        <v>0</v>
      </c>
      <c r="Y26" s="377" t="str">
        <f>+MID($AQ$26,22,1)</f>
        <v/>
      </c>
      <c r="Z26" s="378" t="str">
        <f t="shared" si="7"/>
        <v/>
      </c>
      <c r="AA26" s="357" t="str">
        <f t="shared" si="8"/>
        <v/>
      </c>
      <c r="AB26" s="357">
        <f t="shared" si="25"/>
        <v>0</v>
      </c>
      <c r="AC26" s="374" t="str">
        <f>+MID($AQ$30,22,1)</f>
        <v/>
      </c>
      <c r="AD26" s="374" t="str">
        <f t="shared" si="17"/>
        <v/>
      </c>
      <c r="AE26" s="371" t="str">
        <f t="shared" si="9"/>
        <v/>
      </c>
      <c r="AF26" s="371">
        <f t="shared" si="26"/>
        <v>0</v>
      </c>
      <c r="AG26" s="378" t="str">
        <f>+MID($AQ$34,22,1)</f>
        <v/>
      </c>
      <c r="AH26" s="373" t="str">
        <f t="shared" si="18"/>
        <v/>
      </c>
      <c r="AI26" s="357" t="str">
        <f t="shared" si="10"/>
        <v/>
      </c>
      <c r="AJ26" s="357">
        <f t="shared" si="27"/>
        <v>0</v>
      </c>
      <c r="AK26" s="375"/>
      <c r="AL26" s="433" t="s">
        <v>860</v>
      </c>
      <c r="AM26" s="433" t="s">
        <v>861</v>
      </c>
      <c r="AN26" s="433">
        <f t="shared" si="19"/>
        <v>118</v>
      </c>
      <c r="AO26" s="356"/>
      <c r="AP26" s="379" t="s">
        <v>961</v>
      </c>
      <c r="AQ26" s="680" t="str">
        <f>IF('別紙③-1'!H52="","",'別紙③-1'!H52)</f>
        <v/>
      </c>
      <c r="AR26" s="674"/>
      <c r="AS26" s="674"/>
      <c r="AT26" s="674"/>
      <c r="AU26" s="674"/>
      <c r="AV26" s="674"/>
      <c r="AW26" s="674"/>
      <c r="AX26" s="674"/>
      <c r="AY26" s="674"/>
      <c r="AZ26" s="675"/>
    </row>
    <row r="27" spans="1:52" ht="13.5" customHeight="1" thickBot="1">
      <c r="A27" s="357" t="str">
        <f>+MID($AQ$2,23,1)</f>
        <v/>
      </c>
      <c r="B27" s="357" t="str">
        <f t="shared" si="0"/>
        <v/>
      </c>
      <c r="C27" s="357" t="str">
        <f t="shared" si="11"/>
        <v/>
      </c>
      <c r="D27" s="357">
        <f t="shared" si="12"/>
        <v>0</v>
      </c>
      <c r="E27" s="371" t="str">
        <f>+MID($AQ$6,23,1)</f>
        <v/>
      </c>
      <c r="F27" s="371" t="str">
        <f t="shared" si="13"/>
        <v/>
      </c>
      <c r="G27" s="371" t="str">
        <f t="shared" si="1"/>
        <v/>
      </c>
      <c r="H27" s="371">
        <f t="shared" si="20"/>
        <v>0</v>
      </c>
      <c r="I27" s="357" t="str">
        <f>+MID($AQ$10,23,1)</f>
        <v/>
      </c>
      <c r="J27" s="357" t="str">
        <f t="shared" si="14"/>
        <v/>
      </c>
      <c r="K27" s="357" t="str">
        <f t="shared" si="2"/>
        <v/>
      </c>
      <c r="L27" s="357">
        <f t="shared" si="21"/>
        <v>0</v>
      </c>
      <c r="M27" s="371" t="str">
        <f>+MID($AQ$14,23,1)</f>
        <v/>
      </c>
      <c r="N27" s="371" t="str">
        <f t="shared" si="15"/>
        <v/>
      </c>
      <c r="O27" s="371" t="str">
        <f t="shared" si="3"/>
        <v/>
      </c>
      <c r="P27" s="371">
        <f t="shared" si="22"/>
        <v>0</v>
      </c>
      <c r="Q27" s="357" t="str">
        <f>+MID($AQ$18,23,1)</f>
        <v/>
      </c>
      <c r="R27" s="357" t="str">
        <f t="shared" si="16"/>
        <v/>
      </c>
      <c r="S27" s="357" t="str">
        <f t="shared" si="4"/>
        <v/>
      </c>
      <c r="T27" s="357">
        <f t="shared" si="23"/>
        <v>0</v>
      </c>
      <c r="U27" s="371" t="str">
        <f>+MID($AQ$22,23,1)</f>
        <v/>
      </c>
      <c r="V27" s="371" t="str">
        <f t="shared" si="5"/>
        <v/>
      </c>
      <c r="W27" s="371" t="str">
        <f t="shared" si="6"/>
        <v/>
      </c>
      <c r="X27" s="371">
        <f t="shared" si="24"/>
        <v>0</v>
      </c>
      <c r="Y27" s="377" t="str">
        <f>+MID($AQ$26,23,1)</f>
        <v/>
      </c>
      <c r="Z27" s="378" t="str">
        <f t="shared" si="7"/>
        <v/>
      </c>
      <c r="AA27" s="357" t="str">
        <f t="shared" si="8"/>
        <v/>
      </c>
      <c r="AB27" s="357">
        <f t="shared" si="25"/>
        <v>0</v>
      </c>
      <c r="AC27" s="374" t="str">
        <f>+MID($AQ$30,23,1)</f>
        <v/>
      </c>
      <c r="AD27" s="374" t="str">
        <f t="shared" si="17"/>
        <v/>
      </c>
      <c r="AE27" s="371" t="str">
        <f t="shared" si="9"/>
        <v/>
      </c>
      <c r="AF27" s="371">
        <f t="shared" si="26"/>
        <v>0</v>
      </c>
      <c r="AG27" s="378" t="str">
        <f>+MID($AQ$34,23,1)</f>
        <v/>
      </c>
      <c r="AH27" s="373" t="str">
        <f t="shared" si="18"/>
        <v/>
      </c>
      <c r="AI27" s="357" t="str">
        <f t="shared" si="10"/>
        <v/>
      </c>
      <c r="AJ27" s="357">
        <f t="shared" si="27"/>
        <v>0</v>
      </c>
      <c r="AK27" s="375"/>
      <c r="AL27" s="433" t="s">
        <v>862</v>
      </c>
      <c r="AM27" s="433" t="s">
        <v>863</v>
      </c>
      <c r="AN27" s="433">
        <f t="shared" si="19"/>
        <v>119</v>
      </c>
      <c r="AO27" s="356"/>
      <c r="AP27" s="380"/>
      <c r="AQ27" s="380"/>
      <c r="AR27" s="380"/>
      <c r="AS27" s="380"/>
      <c r="AT27" s="380"/>
      <c r="AU27" s="380"/>
      <c r="AV27" s="380"/>
      <c r="AW27" s="380"/>
      <c r="AX27" s="380"/>
      <c r="AY27" s="380"/>
      <c r="AZ27" s="380"/>
    </row>
    <row r="28" spans="1:52" ht="13.5" customHeight="1" thickBot="1">
      <c r="A28" s="357" t="str">
        <f>+MID($AQ$2,24,1)</f>
        <v/>
      </c>
      <c r="B28" s="357" t="str">
        <f t="shared" si="0"/>
        <v/>
      </c>
      <c r="C28" s="357" t="str">
        <f t="shared" si="11"/>
        <v/>
      </c>
      <c r="D28" s="357">
        <f t="shared" si="12"/>
        <v>0</v>
      </c>
      <c r="E28" s="371" t="str">
        <f>+MID($AQ$6,24,1)</f>
        <v/>
      </c>
      <c r="F28" s="371" t="str">
        <f t="shared" si="13"/>
        <v/>
      </c>
      <c r="G28" s="371" t="str">
        <f t="shared" si="1"/>
        <v/>
      </c>
      <c r="H28" s="371">
        <f t="shared" si="20"/>
        <v>0</v>
      </c>
      <c r="I28" s="357" t="str">
        <f>+MID($AQ$10,24,1)</f>
        <v/>
      </c>
      <c r="J28" s="357" t="str">
        <f t="shared" si="14"/>
        <v/>
      </c>
      <c r="K28" s="357" t="str">
        <f t="shared" si="2"/>
        <v/>
      </c>
      <c r="L28" s="357">
        <f t="shared" si="21"/>
        <v>0</v>
      </c>
      <c r="M28" s="371" t="str">
        <f>+MID($AQ$14,24,1)</f>
        <v/>
      </c>
      <c r="N28" s="371" t="str">
        <f t="shared" si="15"/>
        <v/>
      </c>
      <c r="O28" s="371" t="str">
        <f t="shared" si="3"/>
        <v/>
      </c>
      <c r="P28" s="371">
        <f t="shared" si="22"/>
        <v>0</v>
      </c>
      <c r="Q28" s="357" t="str">
        <f>+MID($AQ$18,24,1)</f>
        <v/>
      </c>
      <c r="R28" s="357" t="str">
        <f t="shared" si="16"/>
        <v/>
      </c>
      <c r="S28" s="357" t="str">
        <f t="shared" si="4"/>
        <v/>
      </c>
      <c r="T28" s="357">
        <f t="shared" si="23"/>
        <v>0</v>
      </c>
      <c r="U28" s="371" t="str">
        <f>+MID($AQ$22,24,1)</f>
        <v/>
      </c>
      <c r="V28" s="371" t="str">
        <f t="shared" si="5"/>
        <v/>
      </c>
      <c r="W28" s="371" t="str">
        <f t="shared" si="6"/>
        <v/>
      </c>
      <c r="X28" s="371">
        <f t="shared" si="24"/>
        <v>0</v>
      </c>
      <c r="Y28" s="377" t="str">
        <f>+MID($AQ$26,24,1)</f>
        <v/>
      </c>
      <c r="Z28" s="378" t="str">
        <f t="shared" si="7"/>
        <v/>
      </c>
      <c r="AA28" s="357" t="str">
        <f t="shared" si="8"/>
        <v/>
      </c>
      <c r="AB28" s="357">
        <f t="shared" si="25"/>
        <v>0</v>
      </c>
      <c r="AC28" s="374" t="str">
        <f>+MID($AQ$30,24,1)</f>
        <v/>
      </c>
      <c r="AD28" s="374" t="str">
        <f t="shared" si="17"/>
        <v/>
      </c>
      <c r="AE28" s="371" t="str">
        <f t="shared" si="9"/>
        <v/>
      </c>
      <c r="AF28" s="371">
        <f t="shared" si="26"/>
        <v>0</v>
      </c>
      <c r="AG28" s="378" t="str">
        <f>+MID($AQ$34,24,1)</f>
        <v/>
      </c>
      <c r="AH28" s="373" t="str">
        <f t="shared" si="18"/>
        <v/>
      </c>
      <c r="AI28" s="357" t="str">
        <f t="shared" si="10"/>
        <v/>
      </c>
      <c r="AJ28" s="357">
        <f t="shared" si="27"/>
        <v>0</v>
      </c>
      <c r="AK28" s="375"/>
      <c r="AL28" s="433" t="s">
        <v>864</v>
      </c>
      <c r="AM28" s="433" t="s">
        <v>865</v>
      </c>
      <c r="AN28" s="433">
        <f t="shared" si="19"/>
        <v>120</v>
      </c>
      <c r="AO28" s="356"/>
      <c r="AP28" s="379" t="s">
        <v>962</v>
      </c>
      <c r="AQ28" s="673" t="str">
        <f>+Z5&amp;Z6&amp;Z7&amp;Z8&amp;Z9&amp;Z10&amp;Z11&amp;Z12&amp;Z13&amp;Z14&amp;Z15&amp;Z16&amp;Z17&amp;Z18&amp;Z19&amp;Z20&amp;Z21&amp;Z22&amp;Z23&amp;Z24&amp;Z25&amp;Z26&amp;Z27&amp;Z28&amp;Z29&amp;Z30&amp;Z31&amp;Z32&amp;Z33&amp;Z34&amp;Z35&amp;Z36</f>
        <v/>
      </c>
      <c r="AR28" s="674"/>
      <c r="AS28" s="674"/>
      <c r="AT28" s="674"/>
      <c r="AU28" s="674"/>
      <c r="AV28" s="674"/>
      <c r="AW28" s="674"/>
      <c r="AX28" s="674"/>
      <c r="AY28" s="674"/>
      <c r="AZ28" s="675"/>
    </row>
    <row r="29" spans="1:52" ht="13.5" customHeight="1" thickBot="1">
      <c r="A29" s="357" t="str">
        <f>+MID($AQ$2,25,1)</f>
        <v/>
      </c>
      <c r="B29" s="357" t="str">
        <f t="shared" si="0"/>
        <v/>
      </c>
      <c r="C29" s="357" t="str">
        <f t="shared" si="11"/>
        <v/>
      </c>
      <c r="D29" s="357">
        <f t="shared" si="12"/>
        <v>0</v>
      </c>
      <c r="E29" s="371" t="str">
        <f>+MID($AQ$6,25,1)</f>
        <v/>
      </c>
      <c r="F29" s="371" t="str">
        <f t="shared" si="13"/>
        <v/>
      </c>
      <c r="G29" s="371" t="str">
        <f t="shared" si="1"/>
        <v/>
      </c>
      <c r="H29" s="371">
        <f t="shared" si="20"/>
        <v>0</v>
      </c>
      <c r="I29" s="357" t="str">
        <f>+MID($AQ$10,25,1)</f>
        <v/>
      </c>
      <c r="J29" s="357" t="str">
        <f t="shared" si="14"/>
        <v/>
      </c>
      <c r="K29" s="357" t="str">
        <f t="shared" si="2"/>
        <v/>
      </c>
      <c r="L29" s="357">
        <f t="shared" si="21"/>
        <v>0</v>
      </c>
      <c r="M29" s="371" t="str">
        <f>+MID($AQ$14,25,1)</f>
        <v/>
      </c>
      <c r="N29" s="371" t="str">
        <f t="shared" si="15"/>
        <v/>
      </c>
      <c r="O29" s="371" t="str">
        <f t="shared" si="3"/>
        <v/>
      </c>
      <c r="P29" s="371">
        <f t="shared" si="22"/>
        <v>0</v>
      </c>
      <c r="Q29" s="357" t="str">
        <f>+MID($AQ$18,25,1)</f>
        <v/>
      </c>
      <c r="R29" s="357" t="str">
        <f t="shared" si="16"/>
        <v/>
      </c>
      <c r="S29" s="357" t="str">
        <f t="shared" si="4"/>
        <v/>
      </c>
      <c r="T29" s="357">
        <f t="shared" si="23"/>
        <v>0</v>
      </c>
      <c r="U29" s="371" t="str">
        <f>+MID($AQ$22,25,1)</f>
        <v/>
      </c>
      <c r="V29" s="371" t="str">
        <f t="shared" si="5"/>
        <v/>
      </c>
      <c r="W29" s="371" t="str">
        <f t="shared" si="6"/>
        <v/>
      </c>
      <c r="X29" s="371">
        <f t="shared" si="24"/>
        <v>0</v>
      </c>
      <c r="Y29" s="377" t="str">
        <f>+MID($AQ$26,25,1)</f>
        <v/>
      </c>
      <c r="Z29" s="378" t="str">
        <f t="shared" si="7"/>
        <v/>
      </c>
      <c r="AA29" s="357" t="str">
        <f t="shared" si="8"/>
        <v/>
      </c>
      <c r="AB29" s="357">
        <f t="shared" si="25"/>
        <v>0</v>
      </c>
      <c r="AC29" s="374" t="str">
        <f>+MID($AQ$30,25,1)</f>
        <v/>
      </c>
      <c r="AD29" s="374" t="str">
        <f t="shared" si="17"/>
        <v/>
      </c>
      <c r="AE29" s="371" t="str">
        <f t="shared" si="9"/>
        <v/>
      </c>
      <c r="AF29" s="371">
        <f t="shared" si="26"/>
        <v>0</v>
      </c>
      <c r="AG29" s="378" t="str">
        <f>+MID($AQ$34,25,1)</f>
        <v/>
      </c>
      <c r="AH29" s="373" t="str">
        <f t="shared" si="18"/>
        <v/>
      </c>
      <c r="AI29" s="357" t="str">
        <f t="shared" si="10"/>
        <v/>
      </c>
      <c r="AJ29" s="357">
        <f t="shared" si="27"/>
        <v>0</v>
      </c>
      <c r="AK29" s="375"/>
      <c r="AL29" s="433" t="s">
        <v>866</v>
      </c>
      <c r="AM29" s="433" t="s">
        <v>867</v>
      </c>
      <c r="AN29" s="433">
        <f t="shared" si="19"/>
        <v>121</v>
      </c>
      <c r="AO29" s="356"/>
      <c r="AP29" s="379"/>
      <c r="AQ29" s="380"/>
      <c r="AR29" s="380"/>
      <c r="AS29" s="380"/>
      <c r="AT29" s="380"/>
      <c r="AU29" s="380"/>
      <c r="AV29" s="380"/>
      <c r="AW29" s="380"/>
      <c r="AX29" s="380"/>
      <c r="AY29" s="380"/>
      <c r="AZ29" s="380"/>
    </row>
    <row r="30" spans="1:52" ht="13.5" customHeight="1" thickBot="1">
      <c r="A30" s="357" t="str">
        <f>+MID($AQ$2,26,1)</f>
        <v/>
      </c>
      <c r="B30" s="357" t="str">
        <f t="shared" si="0"/>
        <v/>
      </c>
      <c r="C30" s="357" t="str">
        <f t="shared" si="11"/>
        <v/>
      </c>
      <c r="D30" s="357">
        <f t="shared" si="12"/>
        <v>0</v>
      </c>
      <c r="E30" s="371" t="str">
        <f>+MID($AQ$6,26,1)</f>
        <v/>
      </c>
      <c r="F30" s="371" t="str">
        <f t="shared" si="13"/>
        <v/>
      </c>
      <c r="G30" s="371" t="str">
        <f t="shared" si="1"/>
        <v/>
      </c>
      <c r="H30" s="371">
        <f t="shared" si="20"/>
        <v>0</v>
      </c>
      <c r="I30" s="357" t="str">
        <f>+MID($AQ$10,26,1)</f>
        <v/>
      </c>
      <c r="J30" s="357" t="str">
        <f t="shared" si="14"/>
        <v/>
      </c>
      <c r="K30" s="357" t="str">
        <f t="shared" si="2"/>
        <v/>
      </c>
      <c r="L30" s="357">
        <f t="shared" si="21"/>
        <v>0</v>
      </c>
      <c r="M30" s="371" t="str">
        <f>+MID($AQ$14,26,1)</f>
        <v/>
      </c>
      <c r="N30" s="371" t="str">
        <f t="shared" si="15"/>
        <v/>
      </c>
      <c r="O30" s="371" t="str">
        <f t="shared" si="3"/>
        <v/>
      </c>
      <c r="P30" s="371">
        <f t="shared" si="22"/>
        <v>0</v>
      </c>
      <c r="Q30" s="376" t="str">
        <f>+MID($AQ$18,26,1)</f>
        <v/>
      </c>
      <c r="R30" s="376" t="str">
        <f t="shared" si="16"/>
        <v/>
      </c>
      <c r="S30" s="357" t="str">
        <f t="shared" si="4"/>
        <v/>
      </c>
      <c r="T30" s="357">
        <f t="shared" si="23"/>
        <v>0</v>
      </c>
      <c r="U30" s="371" t="str">
        <f>+MID($AQ$22,26,1)</f>
        <v/>
      </c>
      <c r="V30" s="371" t="str">
        <f t="shared" si="5"/>
        <v/>
      </c>
      <c r="W30" s="371" t="str">
        <f t="shared" si="6"/>
        <v/>
      </c>
      <c r="X30" s="371">
        <f t="shared" si="24"/>
        <v>0</v>
      </c>
      <c r="Y30" s="377" t="str">
        <f>+MID($AQ$26,26,1)</f>
        <v/>
      </c>
      <c r="Z30" s="378" t="str">
        <f t="shared" si="7"/>
        <v/>
      </c>
      <c r="AA30" s="357" t="str">
        <f t="shared" si="8"/>
        <v/>
      </c>
      <c r="AB30" s="357">
        <f t="shared" si="25"/>
        <v>0</v>
      </c>
      <c r="AC30" s="374" t="str">
        <f>+MID($AQ$30,26,1)</f>
        <v/>
      </c>
      <c r="AD30" s="374" t="str">
        <f t="shared" si="17"/>
        <v/>
      </c>
      <c r="AE30" s="371" t="str">
        <f t="shared" si="9"/>
        <v/>
      </c>
      <c r="AF30" s="371">
        <f t="shared" si="26"/>
        <v>0</v>
      </c>
      <c r="AG30" s="378" t="str">
        <f>+MID($AQ$34,26,1)</f>
        <v/>
      </c>
      <c r="AH30" s="373" t="str">
        <f t="shared" si="18"/>
        <v/>
      </c>
      <c r="AI30" s="357" t="str">
        <f t="shared" si="10"/>
        <v/>
      </c>
      <c r="AJ30" s="357">
        <f t="shared" si="27"/>
        <v>0</v>
      </c>
      <c r="AK30" s="375"/>
      <c r="AL30" s="433" t="s">
        <v>868</v>
      </c>
      <c r="AM30" s="433" t="s">
        <v>869</v>
      </c>
      <c r="AN30" s="433">
        <f t="shared" si="19"/>
        <v>122</v>
      </c>
      <c r="AO30" s="356"/>
      <c r="AP30" s="379" t="s">
        <v>963</v>
      </c>
      <c r="AQ30" s="680" t="str">
        <f>IF('別紙③-1'!H55="","",'別紙③-1'!H55)</f>
        <v/>
      </c>
      <c r="AR30" s="674"/>
      <c r="AS30" s="674"/>
      <c r="AT30" s="674"/>
      <c r="AU30" s="674"/>
      <c r="AV30" s="674"/>
      <c r="AW30" s="674"/>
      <c r="AX30" s="674"/>
      <c r="AY30" s="674"/>
      <c r="AZ30" s="675"/>
    </row>
    <row r="31" spans="1:52" ht="13.5" customHeight="1" thickBot="1">
      <c r="A31" s="357" t="str">
        <f>+MID($AQ$2,27,1)</f>
        <v/>
      </c>
      <c r="B31" s="357" t="str">
        <f t="shared" si="0"/>
        <v/>
      </c>
      <c r="C31" s="357" t="str">
        <f t="shared" si="11"/>
        <v/>
      </c>
      <c r="D31" s="357">
        <f t="shared" si="12"/>
        <v>0</v>
      </c>
      <c r="E31" s="371" t="str">
        <f>+MID($AQ$6,27,1)</f>
        <v/>
      </c>
      <c r="F31" s="371" t="str">
        <f t="shared" si="13"/>
        <v/>
      </c>
      <c r="G31" s="371" t="str">
        <f t="shared" si="1"/>
        <v/>
      </c>
      <c r="H31" s="371">
        <f t="shared" si="20"/>
        <v>0</v>
      </c>
      <c r="I31" s="357" t="str">
        <f>+MID($AQ$10,27,1)</f>
        <v/>
      </c>
      <c r="J31" s="357" t="str">
        <f t="shared" si="14"/>
        <v/>
      </c>
      <c r="K31" s="357" t="str">
        <f t="shared" si="2"/>
        <v/>
      </c>
      <c r="L31" s="357">
        <f t="shared" si="21"/>
        <v>0</v>
      </c>
      <c r="M31" s="371" t="str">
        <f>+MID($AQ$14,27,1)</f>
        <v/>
      </c>
      <c r="N31" s="371" t="str">
        <f t="shared" si="15"/>
        <v/>
      </c>
      <c r="O31" s="371" t="str">
        <f t="shared" si="3"/>
        <v/>
      </c>
      <c r="P31" s="371">
        <f t="shared" si="22"/>
        <v>0</v>
      </c>
      <c r="Q31" s="357" t="str">
        <f>+MID($AQ$18,27,1)</f>
        <v/>
      </c>
      <c r="R31" s="357" t="str">
        <f t="shared" si="16"/>
        <v/>
      </c>
      <c r="S31" s="357" t="str">
        <f t="shared" si="4"/>
        <v/>
      </c>
      <c r="T31" s="357">
        <f t="shared" si="23"/>
        <v>0</v>
      </c>
      <c r="U31" s="371" t="str">
        <f>+MID($AQ$22,27,1)</f>
        <v/>
      </c>
      <c r="V31" s="371" t="str">
        <f t="shared" si="5"/>
        <v/>
      </c>
      <c r="W31" s="371" t="str">
        <f t="shared" si="6"/>
        <v/>
      </c>
      <c r="X31" s="371">
        <f t="shared" si="24"/>
        <v>0</v>
      </c>
      <c r="Y31" s="377" t="str">
        <f>+MID($AQ$26,27,1)</f>
        <v/>
      </c>
      <c r="Z31" s="378" t="str">
        <f t="shared" si="7"/>
        <v/>
      </c>
      <c r="AA31" s="357" t="str">
        <f t="shared" si="8"/>
        <v/>
      </c>
      <c r="AB31" s="357">
        <f t="shared" si="25"/>
        <v>0</v>
      </c>
      <c r="AC31" s="374" t="str">
        <f>+MID($AQ$30,27,1)</f>
        <v/>
      </c>
      <c r="AD31" s="374" t="str">
        <f t="shared" si="17"/>
        <v/>
      </c>
      <c r="AE31" s="371" t="str">
        <f t="shared" si="9"/>
        <v/>
      </c>
      <c r="AF31" s="371">
        <f t="shared" si="26"/>
        <v>0</v>
      </c>
      <c r="AG31" s="378" t="str">
        <f>+MID($AQ$34,27,1)</f>
        <v/>
      </c>
      <c r="AH31" s="373" t="str">
        <f t="shared" si="18"/>
        <v/>
      </c>
      <c r="AI31" s="357" t="str">
        <f t="shared" si="10"/>
        <v/>
      </c>
      <c r="AJ31" s="357">
        <f t="shared" si="27"/>
        <v>0</v>
      </c>
      <c r="AK31" s="375"/>
      <c r="AL31" s="433" t="s">
        <v>870</v>
      </c>
      <c r="AM31" s="433" t="s">
        <v>871</v>
      </c>
      <c r="AN31" s="433">
        <f t="shared" si="19"/>
        <v>45</v>
      </c>
      <c r="AO31" s="356"/>
      <c r="AP31" s="380"/>
      <c r="AQ31" s="380"/>
      <c r="AR31" s="380"/>
      <c r="AS31" s="380"/>
      <c r="AT31" s="380"/>
      <c r="AU31" s="380"/>
      <c r="AV31" s="380"/>
      <c r="AW31" s="380"/>
      <c r="AX31" s="380"/>
      <c r="AY31" s="380"/>
      <c r="AZ31" s="380"/>
    </row>
    <row r="32" spans="1:52" ht="13.5" customHeight="1" thickBot="1">
      <c r="A32" s="357" t="str">
        <f>+MID($AQ$2,28,1)</f>
        <v/>
      </c>
      <c r="B32" s="357" t="str">
        <f t="shared" si="0"/>
        <v/>
      </c>
      <c r="C32" s="357" t="str">
        <f t="shared" si="11"/>
        <v/>
      </c>
      <c r="D32" s="357">
        <f t="shared" si="12"/>
        <v>0</v>
      </c>
      <c r="E32" s="371" t="str">
        <f>+MID($AQ$6,28,1)</f>
        <v/>
      </c>
      <c r="F32" s="371" t="str">
        <f t="shared" si="13"/>
        <v/>
      </c>
      <c r="G32" s="371" t="str">
        <f t="shared" si="1"/>
        <v/>
      </c>
      <c r="H32" s="371">
        <f t="shared" si="20"/>
        <v>0</v>
      </c>
      <c r="I32" s="357" t="str">
        <f>+MID($AQ$10,28,1)</f>
        <v/>
      </c>
      <c r="J32" s="357" t="str">
        <f t="shared" si="14"/>
        <v/>
      </c>
      <c r="K32" s="357" t="str">
        <f t="shared" si="2"/>
        <v/>
      </c>
      <c r="L32" s="357">
        <f t="shared" si="21"/>
        <v>0</v>
      </c>
      <c r="M32" s="371" t="str">
        <f>+MID($AQ$14,28,1)</f>
        <v/>
      </c>
      <c r="N32" s="371" t="str">
        <f t="shared" si="15"/>
        <v/>
      </c>
      <c r="O32" s="371" t="str">
        <f t="shared" si="3"/>
        <v/>
      </c>
      <c r="P32" s="371">
        <f t="shared" si="22"/>
        <v>0</v>
      </c>
      <c r="Q32" s="357" t="str">
        <f>+MID($AQ$18,28,1)</f>
        <v/>
      </c>
      <c r="R32" s="357" t="str">
        <f t="shared" si="16"/>
        <v/>
      </c>
      <c r="S32" s="357" t="str">
        <f t="shared" si="4"/>
        <v/>
      </c>
      <c r="T32" s="357">
        <f t="shared" si="23"/>
        <v>0</v>
      </c>
      <c r="U32" s="371" t="str">
        <f>+MID($AQ$22,28,1)</f>
        <v/>
      </c>
      <c r="V32" s="371" t="str">
        <f t="shared" si="5"/>
        <v/>
      </c>
      <c r="W32" s="371" t="str">
        <f t="shared" si="6"/>
        <v/>
      </c>
      <c r="X32" s="371">
        <f t="shared" si="24"/>
        <v>0</v>
      </c>
      <c r="Y32" s="377" t="str">
        <f>+MID($AQ$26,28,1)</f>
        <v/>
      </c>
      <c r="Z32" s="378" t="str">
        <f t="shared" si="7"/>
        <v/>
      </c>
      <c r="AA32" s="357" t="str">
        <f t="shared" si="8"/>
        <v/>
      </c>
      <c r="AB32" s="357">
        <f t="shared" si="25"/>
        <v>0</v>
      </c>
      <c r="AC32" s="374" t="str">
        <f>+MID($AQ$30,28,1)</f>
        <v/>
      </c>
      <c r="AD32" s="374" t="str">
        <f t="shared" si="17"/>
        <v/>
      </c>
      <c r="AE32" s="371" t="str">
        <f t="shared" si="9"/>
        <v/>
      </c>
      <c r="AF32" s="371">
        <f t="shared" si="26"/>
        <v>0</v>
      </c>
      <c r="AG32" s="378" t="str">
        <f>+MID($AQ$34,28,1)</f>
        <v/>
      </c>
      <c r="AH32" s="373" t="str">
        <f t="shared" si="18"/>
        <v/>
      </c>
      <c r="AI32" s="357" t="str">
        <f t="shared" si="10"/>
        <v/>
      </c>
      <c r="AJ32" s="357">
        <f t="shared" si="27"/>
        <v>0</v>
      </c>
      <c r="AK32" s="375"/>
      <c r="AL32" s="433" t="s">
        <v>872</v>
      </c>
      <c r="AM32" s="433" t="s">
        <v>873</v>
      </c>
      <c r="AN32" s="433">
        <f t="shared" si="19"/>
        <v>64</v>
      </c>
      <c r="AO32" s="356"/>
      <c r="AP32" s="379" t="s">
        <v>964</v>
      </c>
      <c r="AQ32" s="673" t="str">
        <f>+AD5&amp;AD6&amp;AD7&amp;AD8&amp;AD9&amp;AD10&amp;AD11&amp;AD12&amp;AD13&amp;AD14&amp;AD15&amp;AD16&amp;AD17&amp;AD18&amp;AD19&amp;AD20&amp;AD21&amp;AD22&amp;AD23&amp;AD24&amp;AD25&amp;AD26&amp;AD27&amp;AD28&amp;AD29&amp;AD30&amp;AD31&amp;AD32&amp;AD33&amp;AD34&amp;AD35&amp;AD36</f>
        <v/>
      </c>
      <c r="AR32" s="674"/>
      <c r="AS32" s="674"/>
      <c r="AT32" s="674"/>
      <c r="AU32" s="674"/>
      <c r="AV32" s="674"/>
      <c r="AW32" s="674"/>
      <c r="AX32" s="674"/>
      <c r="AY32" s="674"/>
      <c r="AZ32" s="675"/>
    </row>
    <row r="33" spans="1:52" ht="13.5" customHeight="1" thickBot="1">
      <c r="A33" s="357" t="str">
        <f>+MID($AQ$2,29,1)</f>
        <v/>
      </c>
      <c r="B33" s="357" t="str">
        <f t="shared" si="0"/>
        <v/>
      </c>
      <c r="C33" s="357" t="str">
        <f t="shared" si="11"/>
        <v/>
      </c>
      <c r="D33" s="357">
        <f t="shared" si="12"/>
        <v>0</v>
      </c>
      <c r="E33" s="371" t="str">
        <f>+MID($AQ$6,29,1)</f>
        <v/>
      </c>
      <c r="F33" s="371" t="str">
        <f t="shared" si="13"/>
        <v/>
      </c>
      <c r="G33" s="371" t="str">
        <f t="shared" si="1"/>
        <v/>
      </c>
      <c r="H33" s="371">
        <f t="shared" si="20"/>
        <v>0</v>
      </c>
      <c r="I33" s="357" t="str">
        <f>+MID($AQ$10,29,1)</f>
        <v/>
      </c>
      <c r="J33" s="357" t="str">
        <f t="shared" si="14"/>
        <v/>
      </c>
      <c r="K33" s="357" t="str">
        <f t="shared" si="2"/>
        <v/>
      </c>
      <c r="L33" s="357">
        <f t="shared" si="21"/>
        <v>0</v>
      </c>
      <c r="M33" s="371" t="str">
        <f>+MID($AQ$14,29,1)</f>
        <v/>
      </c>
      <c r="N33" s="371" t="str">
        <f t="shared" si="15"/>
        <v/>
      </c>
      <c r="O33" s="371" t="str">
        <f t="shared" si="3"/>
        <v/>
      </c>
      <c r="P33" s="371">
        <f t="shared" si="22"/>
        <v>0</v>
      </c>
      <c r="Q33" s="357" t="str">
        <f>+MID($AQ$18,29,1)</f>
        <v/>
      </c>
      <c r="R33" s="357" t="str">
        <f t="shared" si="16"/>
        <v/>
      </c>
      <c r="S33" s="357" t="str">
        <f t="shared" si="4"/>
        <v/>
      </c>
      <c r="T33" s="357">
        <f t="shared" si="23"/>
        <v>0</v>
      </c>
      <c r="U33" s="371" t="str">
        <f>+MID($AQ$22,29,1)</f>
        <v/>
      </c>
      <c r="V33" s="371" t="str">
        <f t="shared" si="5"/>
        <v/>
      </c>
      <c r="W33" s="371" t="str">
        <f t="shared" si="6"/>
        <v/>
      </c>
      <c r="X33" s="371">
        <f t="shared" si="24"/>
        <v>0</v>
      </c>
      <c r="Y33" s="372" t="str">
        <f>+MID($AQ$26,29,1)</f>
        <v/>
      </c>
      <c r="Z33" s="373" t="str">
        <f t="shared" si="7"/>
        <v/>
      </c>
      <c r="AA33" s="357" t="str">
        <f t="shared" si="8"/>
        <v/>
      </c>
      <c r="AB33" s="357">
        <f t="shared" si="25"/>
        <v>0</v>
      </c>
      <c r="AC33" s="374" t="str">
        <f>+MID($AQ$30,29,1)</f>
        <v/>
      </c>
      <c r="AD33" s="374" t="str">
        <f t="shared" si="17"/>
        <v/>
      </c>
      <c r="AE33" s="371" t="str">
        <f t="shared" si="9"/>
        <v/>
      </c>
      <c r="AF33" s="371">
        <f t="shared" si="26"/>
        <v>0</v>
      </c>
      <c r="AG33" s="373" t="str">
        <f>+MID($AQ$34,29,1)</f>
        <v/>
      </c>
      <c r="AH33" s="373" t="str">
        <f t="shared" si="18"/>
        <v/>
      </c>
      <c r="AI33" s="357" t="str">
        <f t="shared" si="10"/>
        <v/>
      </c>
      <c r="AJ33" s="357">
        <f t="shared" si="27"/>
        <v>0</v>
      </c>
      <c r="AK33" s="375"/>
      <c r="AL33" s="433" t="s">
        <v>874</v>
      </c>
      <c r="AM33" s="433" t="s">
        <v>1068</v>
      </c>
      <c r="AN33" s="433">
        <f t="shared" si="19"/>
        <v>35</v>
      </c>
      <c r="AO33" s="356"/>
      <c r="AP33" s="379"/>
      <c r="AQ33" s="380"/>
      <c r="AR33" s="380"/>
      <c r="AS33" s="380"/>
      <c r="AT33" s="380"/>
      <c r="AU33" s="380"/>
      <c r="AV33" s="380"/>
      <c r="AW33" s="380"/>
      <c r="AX33" s="380"/>
      <c r="AY33" s="380"/>
      <c r="AZ33" s="380"/>
    </row>
    <row r="34" spans="1:52" ht="13.5" customHeight="1" thickBot="1">
      <c r="A34" s="357" t="str">
        <f>+MID($AQ$2,30,1)</f>
        <v/>
      </c>
      <c r="B34" s="357" t="str">
        <f t="shared" si="0"/>
        <v/>
      </c>
      <c r="C34" s="357" t="str">
        <f t="shared" si="11"/>
        <v/>
      </c>
      <c r="D34" s="357">
        <f t="shared" si="12"/>
        <v>0</v>
      </c>
      <c r="E34" s="371" t="str">
        <f>+MID($AQ$6,30,1)</f>
        <v/>
      </c>
      <c r="F34" s="371" t="str">
        <f t="shared" si="13"/>
        <v/>
      </c>
      <c r="G34" s="371" t="str">
        <f t="shared" si="1"/>
        <v/>
      </c>
      <c r="H34" s="371">
        <f t="shared" si="20"/>
        <v>0</v>
      </c>
      <c r="I34" s="357" t="str">
        <f>+MID($AQ$10,30,1)</f>
        <v/>
      </c>
      <c r="J34" s="357" t="str">
        <f t="shared" si="14"/>
        <v/>
      </c>
      <c r="K34" s="357" t="str">
        <f t="shared" si="2"/>
        <v/>
      </c>
      <c r="L34" s="357">
        <f t="shared" si="21"/>
        <v>0</v>
      </c>
      <c r="M34" s="371" t="str">
        <f>+MID($AQ$14,30,1)</f>
        <v/>
      </c>
      <c r="N34" s="371" t="str">
        <f t="shared" si="15"/>
        <v/>
      </c>
      <c r="O34" s="371" t="str">
        <f t="shared" si="3"/>
        <v/>
      </c>
      <c r="P34" s="371">
        <f t="shared" si="22"/>
        <v>0</v>
      </c>
      <c r="Q34" s="357" t="str">
        <f>+MID($AQ$18,30,1)</f>
        <v/>
      </c>
      <c r="R34" s="357" t="str">
        <f t="shared" si="16"/>
        <v/>
      </c>
      <c r="S34" s="357" t="str">
        <f t="shared" si="4"/>
        <v/>
      </c>
      <c r="T34" s="357">
        <f t="shared" si="23"/>
        <v>0</v>
      </c>
      <c r="U34" s="371" t="str">
        <f>+MID($AQ$22,30,1)</f>
        <v/>
      </c>
      <c r="V34" s="371" t="str">
        <f t="shared" si="5"/>
        <v/>
      </c>
      <c r="W34" s="371" t="str">
        <f t="shared" si="6"/>
        <v/>
      </c>
      <c r="X34" s="371">
        <f t="shared" si="24"/>
        <v>0</v>
      </c>
      <c r="Y34" s="372" t="str">
        <f>+MID($AQ$26,30,1)</f>
        <v/>
      </c>
      <c r="Z34" s="373" t="str">
        <f t="shared" si="7"/>
        <v/>
      </c>
      <c r="AA34" s="357" t="str">
        <f t="shared" si="8"/>
        <v/>
      </c>
      <c r="AB34" s="357">
        <f t="shared" si="25"/>
        <v>0</v>
      </c>
      <c r="AC34" s="374" t="str">
        <f>+MID($AQ$30,30,1)</f>
        <v/>
      </c>
      <c r="AD34" s="374" t="str">
        <f t="shared" si="17"/>
        <v/>
      </c>
      <c r="AE34" s="371" t="str">
        <f t="shared" si="9"/>
        <v/>
      </c>
      <c r="AF34" s="371">
        <f t="shared" si="26"/>
        <v>0</v>
      </c>
      <c r="AG34" s="373" t="str">
        <f>+MID($AQ$34,30,1)</f>
        <v/>
      </c>
      <c r="AH34" s="373" t="str">
        <f t="shared" si="18"/>
        <v/>
      </c>
      <c r="AI34" s="357" t="str">
        <f t="shared" si="10"/>
        <v/>
      </c>
      <c r="AJ34" s="357">
        <f t="shared" si="27"/>
        <v>0</v>
      </c>
      <c r="AK34" s="375"/>
      <c r="AL34" s="433" t="s">
        <v>875</v>
      </c>
      <c r="AM34" s="433" t="s">
        <v>819</v>
      </c>
      <c r="AN34" s="433">
        <f t="shared" si="19"/>
        <v>65</v>
      </c>
      <c r="AO34" s="356"/>
      <c r="AP34" s="379" t="s">
        <v>965</v>
      </c>
      <c r="AQ34" s="680"/>
      <c r="AR34" s="674"/>
      <c r="AS34" s="674"/>
      <c r="AT34" s="674"/>
      <c r="AU34" s="674"/>
      <c r="AV34" s="674"/>
      <c r="AW34" s="674"/>
      <c r="AX34" s="674"/>
      <c r="AY34" s="674"/>
      <c r="AZ34" s="675"/>
    </row>
    <row r="35" spans="1:52" ht="13.5" customHeight="1" thickBot="1">
      <c r="A35" s="357" t="str">
        <f>+MID($AQ$2,31,1)</f>
        <v/>
      </c>
      <c r="B35" s="357" t="str">
        <f t="shared" si="0"/>
        <v/>
      </c>
      <c r="C35" s="357" t="str">
        <f t="shared" si="11"/>
        <v/>
      </c>
      <c r="D35" s="357">
        <f t="shared" si="12"/>
        <v>0</v>
      </c>
      <c r="E35" s="371" t="str">
        <f>+MID($AQ$6,31,1)</f>
        <v/>
      </c>
      <c r="F35" s="371" t="str">
        <f t="shared" si="13"/>
        <v/>
      </c>
      <c r="G35" s="371" t="str">
        <f t="shared" si="1"/>
        <v/>
      </c>
      <c r="H35" s="371">
        <f t="shared" si="20"/>
        <v>0</v>
      </c>
      <c r="I35" s="357" t="str">
        <f>+MID($AQ$10,31,1)</f>
        <v/>
      </c>
      <c r="J35" s="357" t="str">
        <f t="shared" si="14"/>
        <v/>
      </c>
      <c r="K35" s="357" t="str">
        <f t="shared" si="2"/>
        <v/>
      </c>
      <c r="L35" s="357">
        <f t="shared" si="21"/>
        <v>0</v>
      </c>
      <c r="M35" s="371" t="str">
        <f>+MID($AQ$14,31,1)</f>
        <v/>
      </c>
      <c r="N35" s="371" t="str">
        <f t="shared" si="15"/>
        <v/>
      </c>
      <c r="O35" s="371" t="str">
        <f t="shared" si="3"/>
        <v/>
      </c>
      <c r="P35" s="371">
        <f t="shared" si="22"/>
        <v>0</v>
      </c>
      <c r="Q35" s="357" t="str">
        <f>+MID($AQ$18,31,1)</f>
        <v/>
      </c>
      <c r="R35" s="357" t="str">
        <f t="shared" si="16"/>
        <v/>
      </c>
      <c r="S35" s="357" t="str">
        <f t="shared" si="4"/>
        <v/>
      </c>
      <c r="T35" s="357">
        <f t="shared" si="23"/>
        <v>0</v>
      </c>
      <c r="U35" s="371" t="str">
        <f>+MID($AQ$22,31,1)</f>
        <v/>
      </c>
      <c r="V35" s="371" t="str">
        <f t="shared" si="5"/>
        <v/>
      </c>
      <c r="W35" s="371" t="str">
        <f t="shared" si="6"/>
        <v/>
      </c>
      <c r="X35" s="371">
        <f t="shared" si="24"/>
        <v>0</v>
      </c>
      <c r="Y35" s="372" t="str">
        <f>+MID($AQ$26,31,1)</f>
        <v/>
      </c>
      <c r="Z35" s="373" t="str">
        <f t="shared" si="7"/>
        <v/>
      </c>
      <c r="AA35" s="357" t="str">
        <f t="shared" si="8"/>
        <v/>
      </c>
      <c r="AB35" s="357">
        <f t="shared" si="25"/>
        <v>0</v>
      </c>
      <c r="AC35" s="374" t="str">
        <f>+MID($AQ$30,31,1)</f>
        <v/>
      </c>
      <c r="AD35" s="374" t="str">
        <f t="shared" si="17"/>
        <v/>
      </c>
      <c r="AE35" s="371" t="str">
        <f t="shared" si="9"/>
        <v/>
      </c>
      <c r="AF35" s="371">
        <f t="shared" si="26"/>
        <v>0</v>
      </c>
      <c r="AG35" s="373" t="str">
        <f>+MID($AQ$34,31,1)</f>
        <v/>
      </c>
      <c r="AH35" s="373" t="str">
        <f t="shared" si="18"/>
        <v/>
      </c>
      <c r="AI35" s="357" t="str">
        <f t="shared" si="10"/>
        <v/>
      </c>
      <c r="AJ35" s="357">
        <f t="shared" si="27"/>
        <v>0</v>
      </c>
      <c r="AK35" s="375"/>
      <c r="AL35" s="433" t="s">
        <v>876</v>
      </c>
      <c r="AM35" s="433" t="s">
        <v>821</v>
      </c>
      <c r="AN35" s="433">
        <f t="shared" si="19"/>
        <v>66</v>
      </c>
      <c r="AO35" s="356"/>
      <c r="AP35" s="380"/>
      <c r="AQ35" s="380"/>
      <c r="AR35" s="380"/>
      <c r="AS35" s="380"/>
      <c r="AT35" s="380"/>
      <c r="AU35" s="380"/>
      <c r="AV35" s="380"/>
      <c r="AW35" s="380"/>
      <c r="AX35" s="380"/>
      <c r="AY35" s="380"/>
      <c r="AZ35" s="380"/>
    </row>
    <row r="36" spans="1:52" ht="13.5" customHeight="1" thickBot="1">
      <c r="A36" s="357" t="str">
        <f>+MID($AQ$2,32,1)</f>
        <v/>
      </c>
      <c r="B36" s="357" t="str">
        <f t="shared" si="0"/>
        <v/>
      </c>
      <c r="C36" s="357" t="str">
        <f t="shared" si="11"/>
        <v/>
      </c>
      <c r="D36" s="432">
        <f t="shared" si="12"/>
        <v>0</v>
      </c>
      <c r="E36" s="371" t="str">
        <f>+MID($AQ$6,32,1)</f>
        <v/>
      </c>
      <c r="F36" s="371" t="str">
        <f t="shared" si="13"/>
        <v/>
      </c>
      <c r="G36" s="371" t="str">
        <f t="shared" si="1"/>
        <v/>
      </c>
      <c r="H36" s="434">
        <f t="shared" si="20"/>
        <v>0</v>
      </c>
      <c r="I36" s="357" t="str">
        <f>+MID($AQ$10,32,1)</f>
        <v/>
      </c>
      <c r="J36" s="357" t="str">
        <f t="shared" si="14"/>
        <v/>
      </c>
      <c r="K36" s="357" t="str">
        <f t="shared" si="2"/>
        <v/>
      </c>
      <c r="L36" s="432">
        <f t="shared" si="21"/>
        <v>0</v>
      </c>
      <c r="M36" s="371" t="str">
        <f>+MID($AQ$14,32,1)</f>
        <v/>
      </c>
      <c r="N36" s="371" t="str">
        <f t="shared" si="15"/>
        <v/>
      </c>
      <c r="O36" s="371" t="str">
        <f t="shared" si="3"/>
        <v/>
      </c>
      <c r="P36" s="434">
        <f t="shared" si="22"/>
        <v>0</v>
      </c>
      <c r="Q36" s="357" t="str">
        <f>+MID($AQ$18,32,1)</f>
        <v/>
      </c>
      <c r="R36" s="357" t="str">
        <f t="shared" si="16"/>
        <v/>
      </c>
      <c r="S36" s="357" t="str">
        <f t="shared" si="4"/>
        <v/>
      </c>
      <c r="T36" s="432">
        <f t="shared" si="23"/>
        <v>0</v>
      </c>
      <c r="U36" s="371" t="str">
        <f>+MID($AQ$22,32,1)</f>
        <v/>
      </c>
      <c r="V36" s="371" t="str">
        <f t="shared" si="5"/>
        <v/>
      </c>
      <c r="W36" s="371" t="str">
        <f t="shared" si="6"/>
        <v/>
      </c>
      <c r="X36" s="434">
        <f t="shared" si="24"/>
        <v>0</v>
      </c>
      <c r="Y36" s="372" t="str">
        <f>+MID($AQ$26,32,1)</f>
        <v/>
      </c>
      <c r="Z36" s="373" t="str">
        <f t="shared" si="7"/>
        <v/>
      </c>
      <c r="AA36" s="357" t="str">
        <f t="shared" si="8"/>
        <v/>
      </c>
      <c r="AB36" s="432">
        <f t="shared" si="25"/>
        <v>0</v>
      </c>
      <c r="AC36" s="374" t="str">
        <f>+MID($AQ$30,32,1)</f>
        <v/>
      </c>
      <c r="AD36" s="374" t="str">
        <f t="shared" si="17"/>
        <v/>
      </c>
      <c r="AE36" s="371" t="str">
        <f t="shared" si="9"/>
        <v/>
      </c>
      <c r="AF36" s="434">
        <f t="shared" si="26"/>
        <v>0</v>
      </c>
      <c r="AG36" s="373" t="str">
        <f>+MID($AQ$34,32,1)</f>
        <v/>
      </c>
      <c r="AH36" s="373" t="str">
        <f t="shared" si="18"/>
        <v/>
      </c>
      <c r="AI36" s="357" t="str">
        <f t="shared" si="10"/>
        <v/>
      </c>
      <c r="AJ36" s="432">
        <f t="shared" si="27"/>
        <v>0</v>
      </c>
      <c r="AK36" s="375"/>
      <c r="AL36" s="433" t="s">
        <v>877</v>
      </c>
      <c r="AM36" s="433" t="s">
        <v>823</v>
      </c>
      <c r="AN36" s="433">
        <f t="shared" si="19"/>
        <v>67</v>
      </c>
      <c r="AO36" s="356"/>
      <c r="AP36" s="379" t="s">
        <v>966</v>
      </c>
      <c r="AQ36" s="673"/>
      <c r="AR36" s="674"/>
      <c r="AS36" s="674"/>
      <c r="AT36" s="674"/>
      <c r="AU36" s="674"/>
      <c r="AV36" s="674"/>
      <c r="AW36" s="674"/>
      <c r="AX36" s="674"/>
      <c r="AY36" s="674"/>
      <c r="AZ36" s="675"/>
    </row>
    <row r="37" spans="1:42" ht="13.5" customHeight="1">
      <c r="A37" s="356"/>
      <c r="B37" s="356"/>
      <c r="C37" s="356"/>
      <c r="D37" s="433">
        <f>SUM(D5:D36)</f>
        <v>0</v>
      </c>
      <c r="E37" s="356"/>
      <c r="F37" s="356"/>
      <c r="G37" s="356"/>
      <c r="H37" s="433">
        <f>SUM(H5:H36)</f>
        <v>0</v>
      </c>
      <c r="I37" s="356"/>
      <c r="J37" s="356"/>
      <c r="K37" s="356"/>
      <c r="L37" s="433">
        <f>SUM(L5:L36)</f>
        <v>0</v>
      </c>
      <c r="M37" s="356"/>
      <c r="N37" s="356"/>
      <c r="O37" s="356"/>
      <c r="P37" s="433">
        <f>SUM(P5:P36)</f>
        <v>0</v>
      </c>
      <c r="Q37" s="356"/>
      <c r="R37" s="356"/>
      <c r="S37" s="356"/>
      <c r="T37" s="433">
        <f>SUM(T5:T36)</f>
        <v>0</v>
      </c>
      <c r="U37" s="356"/>
      <c r="V37" s="356"/>
      <c r="W37" s="356"/>
      <c r="X37" s="433">
        <f>SUM(X5:X36)</f>
        <v>0</v>
      </c>
      <c r="Y37" s="381"/>
      <c r="Z37" s="381"/>
      <c r="AA37" s="381"/>
      <c r="AB37" s="373">
        <f>SUM(AB5:AB36)</f>
        <v>0</v>
      </c>
      <c r="AC37" s="381"/>
      <c r="AD37" s="381"/>
      <c r="AE37" s="381"/>
      <c r="AF37" s="373">
        <f>SUM(AF5:AF36)</f>
        <v>0</v>
      </c>
      <c r="AG37" s="381"/>
      <c r="AH37" s="381"/>
      <c r="AI37" s="381"/>
      <c r="AJ37" s="373">
        <f>SUM(AJ5:AJ36)</f>
        <v>0</v>
      </c>
      <c r="AK37" s="356"/>
      <c r="AL37" s="433" t="s">
        <v>878</v>
      </c>
      <c r="AM37" s="433" t="s">
        <v>825</v>
      </c>
      <c r="AN37" s="433">
        <f t="shared" si="19"/>
        <v>68</v>
      </c>
      <c r="AO37" s="356"/>
      <c r="AP37" s="356"/>
    </row>
    <row r="38" spans="1:42" ht="13.5" customHeight="1">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81"/>
      <c r="Z38" s="381"/>
      <c r="AA38" s="381"/>
      <c r="AB38" s="381"/>
      <c r="AC38" s="381"/>
      <c r="AD38" s="381"/>
      <c r="AE38" s="381"/>
      <c r="AF38" s="381"/>
      <c r="AG38" s="381"/>
      <c r="AH38" s="381"/>
      <c r="AI38" s="381"/>
      <c r="AJ38" s="381"/>
      <c r="AK38" s="356"/>
      <c r="AL38" s="433" t="s">
        <v>879</v>
      </c>
      <c r="AM38" s="433" t="s">
        <v>827</v>
      </c>
      <c r="AN38" s="433">
        <f t="shared" si="19"/>
        <v>69</v>
      </c>
      <c r="AO38" s="356"/>
      <c r="AP38" s="356"/>
    </row>
    <row r="39" spans="1:42" ht="13.5" customHeight="1">
      <c r="A39" s="356"/>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81"/>
      <c r="Z39" s="381"/>
      <c r="AA39" s="381"/>
      <c r="AB39" s="381"/>
      <c r="AC39" s="381"/>
      <c r="AD39" s="381"/>
      <c r="AE39" s="381"/>
      <c r="AF39" s="381"/>
      <c r="AG39" s="381"/>
      <c r="AH39" s="381"/>
      <c r="AI39" s="381"/>
      <c r="AJ39" s="381"/>
      <c r="AK39" s="356"/>
      <c r="AL39" s="433" t="s">
        <v>880</v>
      </c>
      <c r="AM39" s="433" t="s">
        <v>829</v>
      </c>
      <c r="AN39" s="433">
        <f t="shared" si="19"/>
        <v>70</v>
      </c>
      <c r="AO39" s="356"/>
      <c r="AP39" s="356"/>
    </row>
    <row r="40" spans="1:42" ht="13.5" customHeight="1">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81"/>
      <c r="Z40" s="381"/>
      <c r="AA40" s="381"/>
      <c r="AB40" s="381"/>
      <c r="AC40" s="381"/>
      <c r="AD40" s="381"/>
      <c r="AE40" s="381"/>
      <c r="AF40" s="381"/>
      <c r="AG40" s="381"/>
      <c r="AH40" s="381"/>
      <c r="AI40" s="381"/>
      <c r="AJ40" s="381"/>
      <c r="AK40" s="356"/>
      <c r="AL40" s="433" t="s">
        <v>881</v>
      </c>
      <c r="AM40" s="433" t="s">
        <v>831</v>
      </c>
      <c r="AN40" s="433">
        <f t="shared" si="19"/>
        <v>71</v>
      </c>
      <c r="AO40" s="356"/>
      <c r="AP40" s="356"/>
    </row>
    <row r="41" spans="1:42" ht="13.5" customHeight="1">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81"/>
      <c r="Z41" s="381"/>
      <c r="AA41" s="381"/>
      <c r="AB41" s="381"/>
      <c r="AC41" s="381"/>
      <c r="AD41" s="381"/>
      <c r="AE41" s="381"/>
      <c r="AF41" s="381"/>
      <c r="AG41" s="381"/>
      <c r="AH41" s="381"/>
      <c r="AI41" s="381"/>
      <c r="AJ41" s="381"/>
      <c r="AK41" s="356"/>
      <c r="AL41" s="433" t="s">
        <v>882</v>
      </c>
      <c r="AM41" s="433" t="s">
        <v>833</v>
      </c>
      <c r="AN41" s="433">
        <f t="shared" si="19"/>
        <v>72</v>
      </c>
      <c r="AO41" s="356"/>
      <c r="AP41" s="356"/>
    </row>
    <row r="42" spans="1:42" ht="13.5" customHeight="1">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81"/>
      <c r="Z42" s="381"/>
      <c r="AA42" s="381"/>
      <c r="AB42" s="381"/>
      <c r="AC42" s="381"/>
      <c r="AD42" s="381"/>
      <c r="AE42" s="381"/>
      <c r="AF42" s="381"/>
      <c r="AG42" s="381"/>
      <c r="AH42" s="381"/>
      <c r="AI42" s="381"/>
      <c r="AJ42" s="381"/>
      <c r="AK42" s="356"/>
      <c r="AL42" s="433" t="s">
        <v>883</v>
      </c>
      <c r="AM42" s="433" t="s">
        <v>835</v>
      </c>
      <c r="AN42" s="433">
        <f t="shared" si="19"/>
        <v>73</v>
      </c>
      <c r="AO42" s="356"/>
      <c r="AP42" s="356"/>
    </row>
    <row r="43" spans="1:42" ht="13.5" customHeight="1">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81"/>
      <c r="Z43" s="381"/>
      <c r="AA43" s="381"/>
      <c r="AB43" s="381"/>
      <c r="AC43" s="381"/>
      <c r="AD43" s="381"/>
      <c r="AE43" s="381"/>
      <c r="AF43" s="381"/>
      <c r="AG43" s="381"/>
      <c r="AH43" s="381"/>
      <c r="AI43" s="381"/>
      <c r="AJ43" s="381"/>
      <c r="AK43" s="356"/>
      <c r="AL43" s="433" t="s">
        <v>884</v>
      </c>
      <c r="AM43" s="433" t="s">
        <v>837</v>
      </c>
      <c r="AN43" s="433">
        <f t="shared" si="19"/>
        <v>74</v>
      </c>
      <c r="AO43" s="356"/>
      <c r="AP43" s="356"/>
    </row>
    <row r="44" spans="1:42" ht="13.5" customHeight="1">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81"/>
      <c r="Z44" s="381"/>
      <c r="AA44" s="381"/>
      <c r="AB44" s="381"/>
      <c r="AC44" s="381"/>
      <c r="AD44" s="381"/>
      <c r="AE44" s="381"/>
      <c r="AF44" s="381"/>
      <c r="AG44" s="381"/>
      <c r="AH44" s="381"/>
      <c r="AI44" s="381"/>
      <c r="AJ44" s="381"/>
      <c r="AK44" s="356"/>
      <c r="AL44" s="433" t="s">
        <v>885</v>
      </c>
      <c r="AM44" s="433" t="s">
        <v>839</v>
      </c>
      <c r="AN44" s="433">
        <f t="shared" si="19"/>
        <v>75</v>
      </c>
      <c r="AO44" s="356"/>
      <c r="AP44" s="356"/>
    </row>
    <row r="45" spans="1:42" ht="13.5" customHeight="1">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81"/>
      <c r="Z45" s="381"/>
      <c r="AA45" s="381"/>
      <c r="AB45" s="381"/>
      <c r="AC45" s="381"/>
      <c r="AD45" s="381"/>
      <c r="AE45" s="381"/>
      <c r="AF45" s="381"/>
      <c r="AG45" s="381"/>
      <c r="AH45" s="381"/>
      <c r="AI45" s="381"/>
      <c r="AJ45" s="381"/>
      <c r="AK45" s="356"/>
      <c r="AL45" s="433" t="s">
        <v>886</v>
      </c>
      <c r="AM45" s="433" t="s">
        <v>841</v>
      </c>
      <c r="AN45" s="433">
        <f t="shared" si="19"/>
        <v>76</v>
      </c>
      <c r="AO45" s="356"/>
      <c r="AP45" s="356"/>
    </row>
    <row r="46" spans="1:42" ht="13.5" customHeight="1">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81"/>
      <c r="Z46" s="381"/>
      <c r="AA46" s="381"/>
      <c r="AB46" s="381"/>
      <c r="AC46" s="381"/>
      <c r="AD46" s="381"/>
      <c r="AE46" s="381"/>
      <c r="AF46" s="381"/>
      <c r="AG46" s="381"/>
      <c r="AH46" s="381"/>
      <c r="AI46" s="381"/>
      <c r="AJ46" s="381"/>
      <c r="AK46" s="356"/>
      <c r="AL46" s="433" t="s">
        <v>887</v>
      </c>
      <c r="AM46" s="433" t="s">
        <v>843</v>
      </c>
      <c r="AN46" s="433">
        <f t="shared" si="19"/>
        <v>77</v>
      </c>
      <c r="AO46" s="356"/>
      <c r="AP46" s="356"/>
    </row>
    <row r="47" spans="1:42" ht="13.5" customHeight="1">
      <c r="A47" s="356"/>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81"/>
      <c r="Z47" s="381"/>
      <c r="AA47" s="381"/>
      <c r="AB47" s="381"/>
      <c r="AC47" s="381"/>
      <c r="AD47" s="381"/>
      <c r="AE47" s="381"/>
      <c r="AF47" s="381"/>
      <c r="AG47" s="381"/>
      <c r="AH47" s="381"/>
      <c r="AI47" s="381"/>
      <c r="AJ47" s="381"/>
      <c r="AK47" s="356"/>
      <c r="AL47" s="433" t="s">
        <v>888</v>
      </c>
      <c r="AM47" s="433" t="s">
        <v>845</v>
      </c>
      <c r="AN47" s="433">
        <f t="shared" si="19"/>
        <v>78</v>
      </c>
      <c r="AO47" s="356"/>
      <c r="AP47" s="356"/>
    </row>
    <row r="48" spans="1:42" ht="13.5" customHeight="1">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81"/>
      <c r="Z48" s="381"/>
      <c r="AA48" s="381"/>
      <c r="AB48" s="381"/>
      <c r="AC48" s="381"/>
      <c r="AD48" s="381"/>
      <c r="AE48" s="381"/>
      <c r="AF48" s="381"/>
      <c r="AG48" s="381"/>
      <c r="AH48" s="381"/>
      <c r="AI48" s="381"/>
      <c r="AJ48" s="381"/>
      <c r="AK48" s="356"/>
      <c r="AL48" s="433" t="s">
        <v>889</v>
      </c>
      <c r="AM48" s="433" t="s">
        <v>847</v>
      </c>
      <c r="AN48" s="433">
        <f>IFERROR(CODE(AL48),"")</f>
        <v>79</v>
      </c>
      <c r="AO48" s="356"/>
      <c r="AP48" s="356"/>
    </row>
    <row r="49" spans="1:42" ht="13.5" customHeight="1">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81"/>
      <c r="Z49" s="381"/>
      <c r="AA49" s="381"/>
      <c r="AB49" s="381"/>
      <c r="AC49" s="381"/>
      <c r="AD49" s="381"/>
      <c r="AE49" s="381"/>
      <c r="AF49" s="381"/>
      <c r="AG49" s="381"/>
      <c r="AH49" s="381"/>
      <c r="AI49" s="381"/>
      <c r="AJ49" s="381"/>
      <c r="AK49" s="356"/>
      <c r="AL49" s="433" t="s">
        <v>890</v>
      </c>
      <c r="AM49" s="433" t="s">
        <v>849</v>
      </c>
      <c r="AN49" s="433">
        <f t="shared" si="19"/>
        <v>80</v>
      </c>
      <c r="AO49" s="356"/>
      <c r="AP49" s="356"/>
    </row>
    <row r="50" spans="1:42" ht="13.5" customHeight="1">
      <c r="A50" s="356"/>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81"/>
      <c r="Z50" s="381"/>
      <c r="AA50" s="381"/>
      <c r="AB50" s="381"/>
      <c r="AC50" s="381"/>
      <c r="AD50" s="381"/>
      <c r="AE50" s="381"/>
      <c r="AF50" s="381"/>
      <c r="AG50" s="381"/>
      <c r="AH50" s="381"/>
      <c r="AI50" s="381"/>
      <c r="AJ50" s="381"/>
      <c r="AK50" s="356"/>
      <c r="AL50" s="433" t="s">
        <v>891</v>
      </c>
      <c r="AM50" s="433" t="s">
        <v>851</v>
      </c>
      <c r="AN50" s="433">
        <f t="shared" si="19"/>
        <v>81</v>
      </c>
      <c r="AO50" s="356"/>
      <c r="AP50" s="356"/>
    </row>
    <row r="51" spans="1:42" ht="13.5" customHeight="1">
      <c r="A51" s="356"/>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81"/>
      <c r="Z51" s="381"/>
      <c r="AA51" s="381"/>
      <c r="AB51" s="381"/>
      <c r="AC51" s="381"/>
      <c r="AD51" s="381"/>
      <c r="AE51" s="381"/>
      <c r="AF51" s="381"/>
      <c r="AG51" s="381"/>
      <c r="AH51" s="381"/>
      <c r="AI51" s="381"/>
      <c r="AJ51" s="381"/>
      <c r="AK51" s="356"/>
      <c r="AL51" s="433" t="s">
        <v>892</v>
      </c>
      <c r="AM51" s="433" t="s">
        <v>853</v>
      </c>
      <c r="AN51" s="433">
        <f t="shared" si="19"/>
        <v>82</v>
      </c>
      <c r="AO51" s="356"/>
      <c r="AP51" s="356"/>
    </row>
    <row r="52" spans="1:42" ht="13.5" customHeight="1">
      <c r="A52" s="356"/>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81"/>
      <c r="Z52" s="381"/>
      <c r="AA52" s="381"/>
      <c r="AB52" s="381"/>
      <c r="AC52" s="381"/>
      <c r="AD52" s="381"/>
      <c r="AE52" s="381"/>
      <c r="AF52" s="381"/>
      <c r="AG52" s="381"/>
      <c r="AH52" s="381"/>
      <c r="AI52" s="381"/>
      <c r="AJ52" s="381"/>
      <c r="AK52" s="356"/>
      <c r="AL52" s="433" t="s">
        <v>893</v>
      </c>
      <c r="AM52" s="433" t="s">
        <v>855</v>
      </c>
      <c r="AN52" s="433">
        <f t="shared" si="19"/>
        <v>83</v>
      </c>
      <c r="AO52" s="356"/>
      <c r="AP52" s="356"/>
    </row>
    <row r="53" spans="1:42" ht="13.5" customHeight="1">
      <c r="A53" s="356"/>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81"/>
      <c r="Z53" s="381"/>
      <c r="AA53" s="381"/>
      <c r="AB53" s="381"/>
      <c r="AC53" s="381"/>
      <c r="AD53" s="381"/>
      <c r="AE53" s="381"/>
      <c r="AF53" s="381"/>
      <c r="AG53" s="381"/>
      <c r="AH53" s="381"/>
      <c r="AI53" s="381"/>
      <c r="AJ53" s="381"/>
      <c r="AK53" s="356"/>
      <c r="AL53" s="433" t="s">
        <v>894</v>
      </c>
      <c r="AM53" s="433" t="s">
        <v>857</v>
      </c>
      <c r="AN53" s="433">
        <f t="shared" si="19"/>
        <v>84</v>
      </c>
      <c r="AO53" s="356"/>
      <c r="AP53" s="356"/>
    </row>
    <row r="54" spans="1:42" ht="13.5" customHeight="1">
      <c r="A54" s="356"/>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81"/>
      <c r="Z54" s="381"/>
      <c r="AA54" s="381"/>
      <c r="AB54" s="381"/>
      <c r="AC54" s="381"/>
      <c r="AD54" s="381"/>
      <c r="AE54" s="381"/>
      <c r="AF54" s="381"/>
      <c r="AG54" s="381"/>
      <c r="AH54" s="381"/>
      <c r="AI54" s="381"/>
      <c r="AJ54" s="381"/>
      <c r="AK54" s="356"/>
      <c r="AL54" s="433" t="s">
        <v>895</v>
      </c>
      <c r="AM54" s="433" t="s">
        <v>859</v>
      </c>
      <c r="AN54" s="433">
        <f t="shared" si="19"/>
        <v>85</v>
      </c>
      <c r="AO54" s="356"/>
      <c r="AP54" s="356"/>
    </row>
    <row r="55" spans="1:42" ht="13.5" customHeight="1">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81"/>
      <c r="Z55" s="381"/>
      <c r="AA55" s="381"/>
      <c r="AB55" s="381"/>
      <c r="AC55" s="381"/>
      <c r="AD55" s="381"/>
      <c r="AE55" s="381"/>
      <c r="AF55" s="381"/>
      <c r="AG55" s="381"/>
      <c r="AH55" s="381"/>
      <c r="AI55" s="381"/>
      <c r="AJ55" s="381"/>
      <c r="AK55" s="356"/>
      <c r="AL55" s="433" t="s">
        <v>896</v>
      </c>
      <c r="AM55" s="433" t="s">
        <v>861</v>
      </c>
      <c r="AN55" s="433">
        <f t="shared" si="19"/>
        <v>86</v>
      </c>
      <c r="AO55" s="356"/>
      <c r="AP55" s="356"/>
    </row>
    <row r="56" spans="1:42" ht="13.5" customHeight="1">
      <c r="A56" s="356"/>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81"/>
      <c r="Z56" s="381"/>
      <c r="AA56" s="381"/>
      <c r="AB56" s="381"/>
      <c r="AC56" s="381"/>
      <c r="AD56" s="381"/>
      <c r="AE56" s="381"/>
      <c r="AF56" s="381"/>
      <c r="AG56" s="381"/>
      <c r="AH56" s="381"/>
      <c r="AI56" s="381"/>
      <c r="AJ56" s="381"/>
      <c r="AK56" s="356"/>
      <c r="AL56" s="433" t="s">
        <v>897</v>
      </c>
      <c r="AM56" s="433" t="s">
        <v>863</v>
      </c>
      <c r="AN56" s="433">
        <f t="shared" si="19"/>
        <v>87</v>
      </c>
      <c r="AO56" s="356"/>
      <c r="AP56" s="356"/>
    </row>
    <row r="57" spans="1:42" ht="13.5" customHeight="1">
      <c r="A57" s="356"/>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81"/>
      <c r="Z57" s="381"/>
      <c r="AA57" s="381"/>
      <c r="AB57" s="381"/>
      <c r="AC57" s="381"/>
      <c r="AD57" s="381"/>
      <c r="AE57" s="381"/>
      <c r="AF57" s="381"/>
      <c r="AG57" s="381"/>
      <c r="AH57" s="381"/>
      <c r="AI57" s="381"/>
      <c r="AJ57" s="381"/>
      <c r="AK57" s="356"/>
      <c r="AL57" s="433" t="s">
        <v>898</v>
      </c>
      <c r="AM57" s="433" t="s">
        <v>865</v>
      </c>
      <c r="AN57" s="433">
        <f t="shared" si="19"/>
        <v>88</v>
      </c>
      <c r="AO57" s="356"/>
      <c r="AP57" s="356"/>
    </row>
    <row r="58" spans="1:42" ht="13.5" customHeight="1">
      <c r="A58" s="356"/>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81"/>
      <c r="Z58" s="381"/>
      <c r="AA58" s="381"/>
      <c r="AB58" s="381"/>
      <c r="AC58" s="381"/>
      <c r="AD58" s="381"/>
      <c r="AE58" s="381"/>
      <c r="AF58" s="381"/>
      <c r="AG58" s="381"/>
      <c r="AH58" s="381"/>
      <c r="AI58" s="381"/>
      <c r="AJ58" s="381"/>
      <c r="AK58" s="356"/>
      <c r="AL58" s="433" t="s">
        <v>899</v>
      </c>
      <c r="AM58" s="433" t="s">
        <v>867</v>
      </c>
      <c r="AN58" s="433">
        <f t="shared" si="19"/>
        <v>89</v>
      </c>
      <c r="AO58" s="356"/>
      <c r="AP58" s="356"/>
    </row>
    <row r="59" spans="1:42" ht="13.5" customHeight="1">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81"/>
      <c r="Z59" s="381"/>
      <c r="AA59" s="381"/>
      <c r="AB59" s="381"/>
      <c r="AC59" s="381"/>
      <c r="AD59" s="381"/>
      <c r="AE59" s="381"/>
      <c r="AF59" s="381"/>
      <c r="AG59" s="381"/>
      <c r="AH59" s="381"/>
      <c r="AI59" s="381"/>
      <c r="AJ59" s="381"/>
      <c r="AK59" s="356"/>
      <c r="AL59" s="433" t="s">
        <v>900</v>
      </c>
      <c r="AM59" s="433" t="s">
        <v>869</v>
      </c>
      <c r="AN59" s="433">
        <f t="shared" si="19"/>
        <v>90</v>
      </c>
      <c r="AO59" s="356"/>
      <c r="AP59" s="356"/>
    </row>
    <row r="60" spans="1:42" ht="13.5" customHeight="1">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81"/>
      <c r="Z60" s="381"/>
      <c r="AA60" s="381"/>
      <c r="AB60" s="381"/>
      <c r="AC60" s="381"/>
      <c r="AD60" s="381"/>
      <c r="AE60" s="381"/>
      <c r="AF60" s="381"/>
      <c r="AG60" s="381"/>
      <c r="AH60" s="381"/>
      <c r="AI60" s="381"/>
      <c r="AJ60" s="381"/>
      <c r="AK60" s="356"/>
      <c r="AL60" s="435" t="s">
        <v>901</v>
      </c>
      <c r="AM60" s="433" t="s">
        <v>902</v>
      </c>
      <c r="AN60" s="433">
        <f t="shared" si="19"/>
        <v>49</v>
      </c>
      <c r="AO60" s="356"/>
      <c r="AP60" s="356"/>
    </row>
    <row r="61" spans="1:42" ht="13.5" customHeight="1">
      <c r="A61" s="356"/>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81"/>
      <c r="Z61" s="381"/>
      <c r="AA61" s="381"/>
      <c r="AB61" s="381"/>
      <c r="AC61" s="381"/>
      <c r="AD61" s="381"/>
      <c r="AE61" s="381"/>
      <c r="AF61" s="381"/>
      <c r="AG61" s="381"/>
      <c r="AH61" s="381"/>
      <c r="AI61" s="381"/>
      <c r="AJ61" s="381"/>
      <c r="AK61" s="356"/>
      <c r="AL61" s="435" t="s">
        <v>903</v>
      </c>
      <c r="AM61" s="433" t="s">
        <v>904</v>
      </c>
      <c r="AN61" s="433">
        <f t="shared" si="19"/>
        <v>50</v>
      </c>
      <c r="AO61" s="356"/>
      <c r="AP61" s="356"/>
    </row>
    <row r="62" spans="1:42" ht="13.5" customHeight="1">
      <c r="A62" s="356"/>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81"/>
      <c r="Z62" s="381"/>
      <c r="AA62" s="381"/>
      <c r="AB62" s="381"/>
      <c r="AC62" s="381"/>
      <c r="AD62" s="381"/>
      <c r="AE62" s="381"/>
      <c r="AF62" s="381"/>
      <c r="AG62" s="381"/>
      <c r="AH62" s="381"/>
      <c r="AI62" s="381"/>
      <c r="AJ62" s="381"/>
      <c r="AK62" s="356"/>
      <c r="AL62" s="435" t="s">
        <v>905</v>
      </c>
      <c r="AM62" s="433" t="s">
        <v>906</v>
      </c>
      <c r="AN62" s="433">
        <f t="shared" si="19"/>
        <v>51</v>
      </c>
      <c r="AO62" s="356"/>
      <c r="AP62" s="356"/>
    </row>
    <row r="63" spans="1:42" ht="13.5" customHeight="1">
      <c r="A63" s="356"/>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81"/>
      <c r="Z63" s="381"/>
      <c r="AA63" s="381"/>
      <c r="AB63" s="381"/>
      <c r="AC63" s="381"/>
      <c r="AD63" s="381"/>
      <c r="AE63" s="381"/>
      <c r="AF63" s="381"/>
      <c r="AG63" s="381"/>
      <c r="AH63" s="381"/>
      <c r="AI63" s="381"/>
      <c r="AJ63" s="381"/>
      <c r="AK63" s="356"/>
      <c r="AL63" s="435" t="s">
        <v>907</v>
      </c>
      <c r="AM63" s="433" t="s">
        <v>908</v>
      </c>
      <c r="AN63" s="433">
        <f t="shared" si="19"/>
        <v>52</v>
      </c>
      <c r="AO63" s="356"/>
      <c r="AP63" s="356"/>
    </row>
    <row r="64" spans="1:42" ht="13.5" customHeight="1">
      <c r="A64" s="356"/>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81"/>
      <c r="Z64" s="381"/>
      <c r="AA64" s="381"/>
      <c r="AB64" s="381"/>
      <c r="AC64" s="381"/>
      <c r="AD64" s="381"/>
      <c r="AE64" s="381"/>
      <c r="AF64" s="381"/>
      <c r="AG64" s="381"/>
      <c r="AH64" s="381"/>
      <c r="AI64" s="381"/>
      <c r="AJ64" s="381"/>
      <c r="AK64" s="356"/>
      <c r="AL64" s="435" t="s">
        <v>909</v>
      </c>
      <c r="AM64" s="433" t="s">
        <v>910</v>
      </c>
      <c r="AN64" s="433">
        <f t="shared" si="19"/>
        <v>53</v>
      </c>
      <c r="AO64" s="356"/>
      <c r="AP64" s="356"/>
    </row>
    <row r="65" spans="1:42" ht="13.5" customHeight="1">
      <c r="A65" s="356"/>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81"/>
      <c r="Z65" s="381"/>
      <c r="AA65" s="381"/>
      <c r="AB65" s="381"/>
      <c r="AC65" s="381"/>
      <c r="AD65" s="381"/>
      <c r="AE65" s="381"/>
      <c r="AF65" s="381"/>
      <c r="AG65" s="381"/>
      <c r="AH65" s="381"/>
      <c r="AI65" s="381"/>
      <c r="AJ65" s="381"/>
      <c r="AK65" s="356"/>
      <c r="AL65" s="435" t="s">
        <v>911</v>
      </c>
      <c r="AM65" s="433" t="s">
        <v>912</v>
      </c>
      <c r="AN65" s="433">
        <f t="shared" si="19"/>
        <v>54</v>
      </c>
      <c r="AO65" s="356"/>
      <c r="AP65" s="356"/>
    </row>
    <row r="66" spans="1:42" ht="13.5" customHeight="1">
      <c r="A66" s="356"/>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81"/>
      <c r="Z66" s="381"/>
      <c r="AA66" s="381"/>
      <c r="AB66" s="381"/>
      <c r="AC66" s="381"/>
      <c r="AD66" s="381"/>
      <c r="AE66" s="381"/>
      <c r="AF66" s="381"/>
      <c r="AG66" s="381"/>
      <c r="AH66" s="381"/>
      <c r="AI66" s="381"/>
      <c r="AJ66" s="381"/>
      <c r="AK66" s="356"/>
      <c r="AL66" s="435" t="s">
        <v>913</v>
      </c>
      <c r="AM66" s="433" t="s">
        <v>914</v>
      </c>
      <c r="AN66" s="433">
        <f t="shared" si="19"/>
        <v>55</v>
      </c>
      <c r="AO66" s="356"/>
      <c r="AP66" s="356"/>
    </row>
    <row r="67" spans="1:42" ht="13.5" customHeight="1">
      <c r="A67" s="356"/>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81"/>
      <c r="Z67" s="381"/>
      <c r="AA67" s="381"/>
      <c r="AB67" s="381"/>
      <c r="AC67" s="381"/>
      <c r="AD67" s="381"/>
      <c r="AE67" s="381"/>
      <c r="AF67" s="381"/>
      <c r="AG67" s="381"/>
      <c r="AH67" s="381"/>
      <c r="AI67" s="381"/>
      <c r="AJ67" s="381"/>
      <c r="AK67" s="356"/>
      <c r="AL67" s="435" t="s">
        <v>915</v>
      </c>
      <c r="AM67" s="433" t="s">
        <v>916</v>
      </c>
      <c r="AN67" s="433">
        <f t="shared" si="19"/>
        <v>56</v>
      </c>
      <c r="AO67" s="356"/>
      <c r="AP67" s="356"/>
    </row>
    <row r="68" spans="1:42" ht="13.5" customHeight="1">
      <c r="A68" s="356"/>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81"/>
      <c r="Z68" s="381"/>
      <c r="AA68" s="381"/>
      <c r="AB68" s="381"/>
      <c r="AC68" s="381"/>
      <c r="AD68" s="381"/>
      <c r="AE68" s="381"/>
      <c r="AF68" s="381"/>
      <c r="AG68" s="381"/>
      <c r="AH68" s="381"/>
      <c r="AI68" s="381"/>
      <c r="AJ68" s="381"/>
      <c r="AK68" s="356"/>
      <c r="AL68" s="435" t="s">
        <v>917</v>
      </c>
      <c r="AM68" s="433" t="s">
        <v>918</v>
      </c>
      <c r="AN68" s="433">
        <f t="shared" si="19"/>
        <v>57</v>
      </c>
      <c r="AO68" s="356"/>
      <c r="AP68" s="356"/>
    </row>
    <row r="69" spans="1:42" ht="13.5" customHeight="1">
      <c r="A69" s="356"/>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81"/>
      <c r="Z69" s="381"/>
      <c r="AA69" s="381"/>
      <c r="AB69" s="381"/>
      <c r="AC69" s="381"/>
      <c r="AD69" s="381"/>
      <c r="AE69" s="381"/>
      <c r="AF69" s="381"/>
      <c r="AG69" s="381"/>
      <c r="AH69" s="381"/>
      <c r="AI69" s="381"/>
      <c r="AJ69" s="381"/>
      <c r="AK69" s="356"/>
      <c r="AL69" s="435" t="s">
        <v>919</v>
      </c>
      <c r="AM69" s="433" t="s">
        <v>920</v>
      </c>
      <c r="AN69" s="433">
        <f>IFERROR(CODE(AL69),"")</f>
        <v>48</v>
      </c>
      <c r="AO69" s="356"/>
      <c r="AP69" s="356"/>
    </row>
    <row r="70" spans="38:42" ht="13.5" customHeight="1">
      <c r="AL70" s="435" t="s">
        <v>921</v>
      </c>
      <c r="AM70" s="433" t="s">
        <v>922</v>
      </c>
      <c r="AN70" s="433">
        <f t="shared" si="19"/>
        <v>46</v>
      </c>
      <c r="AO70" s="356"/>
      <c r="AP70" s="356"/>
    </row>
    <row r="71" spans="38:42" ht="13.5" customHeight="1">
      <c r="AL71" s="435" t="s">
        <v>923</v>
      </c>
      <c r="AM71" s="433" t="s">
        <v>924</v>
      </c>
      <c r="AN71" s="433">
        <f t="shared" si="28" ref="AN71">IFERROR(CODE(AL71),"")</f>
        <v>95</v>
      </c>
      <c r="AO71" s="356"/>
      <c r="AP71" s="35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8">
    <mergeCell ref="AQ36:AZ36"/>
    <mergeCell ref="AQ14:AZ14"/>
    <mergeCell ref="AQ16:AZ16"/>
    <mergeCell ref="AQ18:AZ18"/>
    <mergeCell ref="AQ20:AZ20"/>
    <mergeCell ref="AQ22:AZ22"/>
    <mergeCell ref="AQ24:AZ24"/>
    <mergeCell ref="AQ26:AZ26"/>
    <mergeCell ref="AQ28:AZ28"/>
    <mergeCell ref="AQ30:AZ30"/>
    <mergeCell ref="AQ32:AZ32"/>
    <mergeCell ref="AQ34:AZ34"/>
    <mergeCell ref="AQ12:AZ12"/>
    <mergeCell ref="AQ2:AZ2"/>
    <mergeCell ref="AQ4:AZ4"/>
    <mergeCell ref="AQ6:AZ6"/>
    <mergeCell ref="AQ8:AZ8"/>
    <mergeCell ref="AQ10:AZ10"/>
  </mergeCells>
  <pageMargins left="0.7" right="0.7" top="0.75" bottom="0.75" header="0" footer="0"/>
  <pageSetup orientation="landscape"/>
  <headerFooter>
    <oddFooter>&amp;RNDA対象資料:パ３-2019-170-SYS000556(S)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3">
    <pageSetUpPr fitToPage="1"/>
  </sheetPr>
  <dimension ref="A1:BF39"/>
  <sheetViews>
    <sheetView view="pageBreakPreview" zoomScaleNormal="70" zoomScaleSheetLayoutView="100" workbookViewId="0" topLeftCell="A1">
      <selection pane="topLeft" activeCell="AG29" sqref="AG29:AI29"/>
    </sheetView>
  </sheetViews>
  <sheetFormatPr defaultColWidth="2.505" defaultRowHeight="13.5"/>
  <cols>
    <col min="1" max="57" width="2.5" style="10"/>
    <col min="58" max="58" width="2.875" style="10" bestFit="1" customWidth="1"/>
    <col min="59" max="16384" width="2.5" style="10"/>
  </cols>
  <sheetData>
    <row r="1" spans="1:54" s="7" customFormat="1" ht="12.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row>
    <row r="2" spans="1:54" s="7" customFormat="1" ht="6.75" customHeight="1">
      <c r="A2" s="6"/>
      <c r="B2" s="701" t="s">
        <v>648</v>
      </c>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6"/>
    </row>
    <row r="3" spans="1:54" s="7" customFormat="1" ht="6.75" customHeight="1">
      <c r="A3" s="6"/>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6"/>
    </row>
    <row r="4" spans="1:54" s="7" customFormat="1" ht="6.75" customHeight="1">
      <c r="A4" s="6"/>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6"/>
    </row>
    <row r="5" spans="1:54" s="7" customFormat="1" ht="6.75" customHeight="1">
      <c r="A5" s="6"/>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6"/>
    </row>
    <row r="6" spans="1:54" s="7" customFormat="1" ht="18.75">
      <c r="A6" s="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6"/>
      <c r="AT6" s="220" t="str">
        <f>設定変更依頼書!AR8</f>
        <v>Ver.2.9(2022.9.30～）</v>
      </c>
      <c r="AU6" s="6"/>
      <c r="AV6" s="8"/>
      <c r="AW6" s="8"/>
      <c r="AX6" s="8"/>
      <c r="AY6" s="8"/>
      <c r="AZ6" s="6"/>
      <c r="BA6" s="6"/>
      <c r="BB6" s="6"/>
    </row>
    <row r="7" spans="1:54" ht="64.5" customHeight="1">
      <c r="A7" s="9"/>
      <c r="B7" s="719" t="s">
        <v>637</v>
      </c>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9"/>
    </row>
    <row r="8" spans="1:54" ht="45" customHeight="1">
      <c r="A8" s="9"/>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9"/>
    </row>
    <row r="9" spans="1:54" ht="14.25" customHeight="1">
      <c r="A9" s="9"/>
      <c r="B9" s="11"/>
      <c r="C9" s="11"/>
      <c r="D9" s="11"/>
      <c r="E9" s="11"/>
      <c r="F9" s="11"/>
      <c r="G9" s="11"/>
      <c r="H9" s="11"/>
      <c r="I9" s="11"/>
      <c r="J9" s="11"/>
      <c r="K9" s="11"/>
      <c r="L9" s="11"/>
      <c r="M9" s="11"/>
      <c r="N9" s="11"/>
      <c r="O9" s="12"/>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9"/>
      <c r="BA9" s="9"/>
      <c r="BB9" s="9"/>
    </row>
    <row r="10" spans="1:54" ht="7.5" customHeight="1">
      <c r="A10" s="9"/>
      <c r="B10" s="14"/>
      <c r="C10" s="15"/>
      <c r="D10" s="16"/>
      <c r="E10" s="16"/>
      <c r="F10" s="16"/>
      <c r="G10" s="16"/>
      <c r="H10" s="16"/>
      <c r="I10" s="16"/>
      <c r="J10" s="16"/>
      <c r="K10" s="16"/>
      <c r="L10" s="16"/>
      <c r="M10" s="15"/>
      <c r="N10" s="16"/>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9"/>
      <c r="BA10" s="9"/>
      <c r="BB10" s="9"/>
    </row>
    <row r="11" spans="2:54" ht="17.25">
      <c r="B11" s="709" t="s">
        <v>634</v>
      </c>
      <c r="C11" s="710"/>
      <c r="D11" s="710"/>
      <c r="E11" s="710"/>
      <c r="F11" s="710"/>
      <c r="G11" s="710"/>
      <c r="H11" s="710"/>
      <c r="I11" s="710"/>
      <c r="J11" s="711"/>
      <c r="K11" s="711"/>
      <c r="L11" s="711"/>
      <c r="M11" s="711"/>
      <c r="N11" s="711"/>
      <c r="O11" s="711"/>
      <c r="P11" s="711"/>
      <c r="Q11" s="711"/>
      <c r="R11" s="711"/>
      <c r="S11" s="711"/>
      <c r="T11" s="711"/>
      <c r="U11" s="711"/>
      <c r="V11" s="711"/>
      <c r="W11" s="711"/>
      <c r="X11" s="711"/>
      <c r="Y11" s="711"/>
      <c r="Z11" s="711"/>
      <c r="AA11" s="711"/>
      <c r="AB11" s="711"/>
      <c r="AC11" s="711"/>
      <c r="AD11" s="14"/>
      <c r="AE11" s="14"/>
      <c r="AF11" s="14"/>
      <c r="AG11" s="14"/>
      <c r="AH11" s="14"/>
      <c r="AI11" s="14"/>
      <c r="AJ11" s="14"/>
      <c r="AK11" s="14"/>
      <c r="AL11" s="14"/>
      <c r="AM11" s="14"/>
      <c r="AN11" s="14"/>
      <c r="AO11" s="14"/>
      <c r="AP11" s="14"/>
      <c r="AQ11" s="14"/>
      <c r="AR11" s="14"/>
      <c r="AS11" s="14"/>
      <c r="AT11" s="14"/>
      <c r="AU11" s="14"/>
      <c r="AV11" s="14"/>
      <c r="AW11" s="14"/>
      <c r="AX11" s="14"/>
      <c r="AY11" s="14"/>
      <c r="AZ11" s="9"/>
      <c r="BA11" s="9"/>
      <c r="BB11" s="9"/>
    </row>
    <row r="12" spans="1:54" ht="8.25" customHeight="1">
      <c r="A12" s="9"/>
      <c r="B12" s="14"/>
      <c r="C12" s="15"/>
      <c r="D12" s="16"/>
      <c r="E12" s="16"/>
      <c r="F12" s="16"/>
      <c r="G12" s="16"/>
      <c r="H12" s="16"/>
      <c r="I12" s="16"/>
      <c r="J12" s="16"/>
      <c r="K12" s="16"/>
      <c r="L12" s="16"/>
      <c r="M12" s="15"/>
      <c r="N12" s="16"/>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9"/>
      <c r="BA12" s="9"/>
      <c r="BB12" s="9"/>
    </row>
    <row r="13" spans="1:54" ht="14.25" customHeight="1">
      <c r="A13" s="9"/>
      <c r="B13" s="14"/>
      <c r="C13" s="15"/>
      <c r="D13" s="16"/>
      <c r="E13" s="16"/>
      <c r="F13" s="16"/>
      <c r="G13" s="16"/>
      <c r="H13" s="16"/>
      <c r="I13" s="16"/>
      <c r="J13" s="16"/>
      <c r="K13" s="16"/>
      <c r="L13" s="16"/>
      <c r="M13" s="15"/>
      <c r="N13" s="16"/>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9"/>
      <c r="BA13" s="9"/>
      <c r="BB13" s="9"/>
    </row>
    <row r="14" spans="1:54" s="7" customFormat="1" ht="6.75" customHeight="1">
      <c r="A14" s="6"/>
      <c r="B14" s="718" t="s">
        <v>258</v>
      </c>
      <c r="C14" s="718"/>
      <c r="D14" s="718"/>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c r="AO14" s="718"/>
      <c r="AP14" s="718"/>
      <c r="AQ14" s="718"/>
      <c r="AR14" s="718"/>
      <c r="AS14" s="718"/>
      <c r="AT14" s="718"/>
      <c r="AU14" s="718"/>
      <c r="AV14" s="718"/>
      <c r="AW14" s="718"/>
      <c r="AX14" s="718"/>
      <c r="AY14" s="718"/>
      <c r="AZ14" s="718"/>
      <c r="BA14" s="718"/>
      <c r="BB14" s="6"/>
    </row>
    <row r="15" spans="1:54" s="7" customFormat="1" ht="6.75" customHeight="1">
      <c r="A15" s="6"/>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18"/>
      <c r="AY15" s="718"/>
      <c r="AZ15" s="718"/>
      <c r="BA15" s="718"/>
      <c r="BB15" s="6"/>
    </row>
    <row r="16" spans="1:54" s="7" customFormat="1" ht="6.75" customHeight="1">
      <c r="A16" s="6"/>
      <c r="B16" s="718"/>
      <c r="C16" s="718"/>
      <c r="D16" s="718"/>
      <c r="E16" s="718"/>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8"/>
      <c r="AL16" s="718"/>
      <c r="AM16" s="718"/>
      <c r="AN16" s="718"/>
      <c r="AO16" s="718"/>
      <c r="AP16" s="718"/>
      <c r="AQ16" s="718"/>
      <c r="AR16" s="718"/>
      <c r="AS16" s="718"/>
      <c r="AT16" s="718"/>
      <c r="AU16" s="718"/>
      <c r="AV16" s="718"/>
      <c r="AW16" s="718"/>
      <c r="AX16" s="718"/>
      <c r="AY16" s="718"/>
      <c r="AZ16" s="718"/>
      <c r="BA16" s="718"/>
      <c r="BB16" s="6"/>
    </row>
    <row r="17" spans="1:54" s="7" customFormat="1" ht="6.75" customHeight="1">
      <c r="A17" s="6"/>
      <c r="B17" s="718"/>
      <c r="C17" s="718"/>
      <c r="D17" s="718"/>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8"/>
      <c r="AH17" s="718"/>
      <c r="AI17" s="718"/>
      <c r="AJ17" s="718"/>
      <c r="AK17" s="718"/>
      <c r="AL17" s="718"/>
      <c r="AM17" s="718"/>
      <c r="AN17" s="718"/>
      <c r="AO17" s="718"/>
      <c r="AP17" s="718"/>
      <c r="AQ17" s="718"/>
      <c r="AR17" s="718"/>
      <c r="AS17" s="718"/>
      <c r="AT17" s="718"/>
      <c r="AU17" s="718"/>
      <c r="AV17" s="718"/>
      <c r="AW17" s="718"/>
      <c r="AX17" s="718"/>
      <c r="AY17" s="718"/>
      <c r="AZ17" s="718"/>
      <c r="BA17" s="718"/>
      <c r="BB17" s="6"/>
    </row>
    <row r="18" spans="1:54" ht="13.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2:54" s="18" customFormat="1" ht="18" customHeight="1">
      <c r="B20" s="712" t="s">
        <v>248</v>
      </c>
      <c r="C20" s="712"/>
      <c r="D20" s="712"/>
      <c r="E20" s="712"/>
      <c r="F20" s="712"/>
      <c r="G20" s="712"/>
      <c r="H20" s="712"/>
      <c r="I20" s="712"/>
      <c r="J20" s="712"/>
      <c r="K20" s="712"/>
      <c r="L20" s="712"/>
      <c r="M20" s="712"/>
      <c r="N20" s="712"/>
      <c r="O20" s="712"/>
      <c r="P20" s="712"/>
      <c r="Q20" s="712"/>
      <c r="R20" s="712"/>
      <c r="S20" s="712"/>
      <c r="T20" s="712"/>
      <c r="U20" s="712"/>
      <c r="V20" s="712"/>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24"/>
      <c r="BA20" s="24"/>
      <c r="BB20" s="24"/>
    </row>
    <row r="21" spans="1:54" s="19" customFormat="1" ht="17.25">
      <c r="A21" s="20"/>
      <c r="B21" s="14"/>
      <c r="C21" s="15"/>
      <c r="D21" s="16"/>
      <c r="E21" s="16"/>
      <c r="F21" s="16"/>
      <c r="G21" s="16"/>
      <c r="H21" s="16"/>
      <c r="I21" s="16"/>
      <c r="J21" s="16"/>
      <c r="K21" s="16"/>
      <c r="L21" s="16"/>
      <c r="M21" s="15"/>
      <c r="N21" s="16"/>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20"/>
      <c r="BA21" s="20"/>
      <c r="BB21" s="20"/>
    </row>
    <row r="22" spans="2:54" s="19" customFormat="1" ht="32.25" customHeight="1">
      <c r="B22" s="716" t="s">
        <v>3</v>
      </c>
      <c r="C22" s="716"/>
      <c r="D22" s="716"/>
      <c r="E22" s="716"/>
      <c r="F22" s="716"/>
      <c r="G22" s="716"/>
      <c r="H22" s="716"/>
      <c r="I22" s="716"/>
      <c r="J22" s="716"/>
      <c r="K22" s="716"/>
      <c r="L22" s="716"/>
      <c r="M22" s="716"/>
      <c r="N22" s="716"/>
      <c r="O22" s="716" t="s">
        <v>4</v>
      </c>
      <c r="P22" s="716"/>
      <c r="Q22" s="716"/>
      <c r="R22" s="716"/>
      <c r="S22" s="716"/>
      <c r="T22" s="716"/>
      <c r="U22" s="716"/>
      <c r="V22" s="716"/>
      <c r="W22" s="716"/>
      <c r="X22" s="716"/>
      <c r="Y22" s="716"/>
      <c r="Z22" s="717"/>
      <c r="AA22" s="717"/>
      <c r="AB22" s="717"/>
      <c r="AC22" s="717"/>
      <c r="AD22" s="717"/>
      <c r="AE22" s="717"/>
      <c r="AF22" s="716" t="s">
        <v>5</v>
      </c>
      <c r="AG22" s="716"/>
      <c r="AH22" s="716"/>
      <c r="AI22" s="716"/>
      <c r="AJ22" s="716"/>
      <c r="AK22" s="716"/>
      <c r="AL22" s="716"/>
      <c r="AM22" s="716"/>
      <c r="AN22" s="716"/>
      <c r="AO22" s="716"/>
      <c r="AP22" s="716"/>
      <c r="AQ22" s="716"/>
      <c r="AR22" s="716"/>
      <c r="AS22" s="716"/>
      <c r="AT22" s="716"/>
      <c r="AU22" s="716"/>
      <c r="AV22" s="716"/>
      <c r="AW22" s="716"/>
      <c r="AX22" s="716"/>
      <c r="AY22" s="716"/>
      <c r="AZ22" s="716"/>
      <c r="BA22" s="716"/>
      <c r="BB22" s="18"/>
    </row>
    <row r="23" spans="1:54" s="19" customFormat="1" ht="14.25">
      <c r="A23" s="20"/>
      <c r="B23" s="713" t="s">
        <v>239</v>
      </c>
      <c r="C23" s="713"/>
      <c r="D23" s="713"/>
      <c r="E23" s="713"/>
      <c r="F23" s="713"/>
      <c r="G23" s="713"/>
      <c r="H23" s="713"/>
      <c r="I23" s="713"/>
      <c r="J23" s="713"/>
      <c r="K23" s="713"/>
      <c r="L23" s="713"/>
      <c r="M23" s="713"/>
      <c r="N23" s="713"/>
      <c r="O23" s="713" t="s">
        <v>228</v>
      </c>
      <c r="P23" s="713"/>
      <c r="Q23" s="713"/>
      <c r="R23" s="713"/>
      <c r="S23" s="713"/>
      <c r="T23" s="713"/>
      <c r="U23" s="713"/>
      <c r="V23" s="713"/>
      <c r="W23" s="713"/>
      <c r="X23" s="713"/>
      <c r="Y23" s="713"/>
      <c r="Z23" s="20"/>
      <c r="AA23" s="20"/>
      <c r="AB23" s="20"/>
      <c r="AC23" s="20"/>
      <c r="AD23" s="20"/>
      <c r="AE23" s="20"/>
      <c r="AF23" s="56"/>
      <c r="AG23" s="21"/>
      <c r="AH23" s="21"/>
      <c r="AI23" s="21"/>
      <c r="AJ23" s="21"/>
      <c r="AK23" s="21"/>
      <c r="AL23" s="21"/>
      <c r="AM23" s="21"/>
      <c r="AN23" s="21"/>
      <c r="AO23" s="21"/>
      <c r="AP23" s="21"/>
      <c r="AQ23" s="21"/>
      <c r="AR23" s="21"/>
      <c r="AS23" s="21"/>
      <c r="AT23" s="21"/>
      <c r="AU23" s="21"/>
      <c r="AV23" s="21"/>
      <c r="AW23" s="21"/>
      <c r="AX23" s="21"/>
      <c r="AY23" s="21"/>
      <c r="AZ23" s="21"/>
      <c r="BA23" s="57"/>
      <c r="BB23" s="20"/>
    </row>
    <row r="24" spans="1:54" s="19" customFormat="1" ht="14.25" customHeight="1">
      <c r="A24" s="20"/>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0"/>
      <c r="AA24" s="20"/>
      <c r="AB24" s="20"/>
      <c r="AC24" s="20"/>
      <c r="AD24" s="20"/>
      <c r="AE24" s="20"/>
      <c r="AF24" s="56"/>
      <c r="AG24" s="25" t="s">
        <v>290</v>
      </c>
      <c r="AH24" s="21"/>
      <c r="AI24" s="21" t="s">
        <v>229</v>
      </c>
      <c r="AJ24" s="21"/>
      <c r="AK24" s="21"/>
      <c r="AL24" s="21"/>
      <c r="AM24" s="22"/>
      <c r="AN24" s="21"/>
      <c r="AO24" s="21" t="s">
        <v>224</v>
      </c>
      <c r="AP24" s="22"/>
      <c r="AQ24" s="21"/>
      <c r="AR24" s="21"/>
      <c r="AS24" s="21"/>
      <c r="AT24" s="21" t="s">
        <v>264</v>
      </c>
      <c r="AU24" s="714"/>
      <c r="AV24" s="714"/>
      <c r="AW24" s="714"/>
      <c r="AX24" s="21" t="s">
        <v>263</v>
      </c>
      <c r="AY24" s="50" t="s">
        <v>266</v>
      </c>
      <c r="AZ24" s="21"/>
      <c r="BA24" s="57"/>
      <c r="BB24" s="20"/>
    </row>
    <row r="25" spans="1:54" s="19" customFormat="1" ht="14.25">
      <c r="A25" s="20"/>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20"/>
      <c r="AA25" s="20"/>
      <c r="AB25" s="20"/>
      <c r="AC25" s="20"/>
      <c r="AD25" s="20"/>
      <c r="AE25" s="20"/>
      <c r="AF25" s="58"/>
      <c r="AG25" s="59"/>
      <c r="AH25" s="60"/>
      <c r="AI25" s="61"/>
      <c r="AJ25" s="60"/>
      <c r="AK25" s="60"/>
      <c r="AL25" s="60"/>
      <c r="AM25" s="60"/>
      <c r="AN25" s="60"/>
      <c r="AO25" s="60"/>
      <c r="AP25" s="62"/>
      <c r="AQ25" s="62"/>
      <c r="AR25" s="62"/>
      <c r="AS25" s="62"/>
      <c r="AT25" s="62"/>
      <c r="AU25" s="60"/>
      <c r="AV25" s="60"/>
      <c r="AW25" s="60"/>
      <c r="AX25" s="60"/>
      <c r="AY25" s="60"/>
      <c r="AZ25" s="60"/>
      <c r="BA25" s="63"/>
      <c r="BB25" s="20"/>
    </row>
    <row r="26" spans="1:54" s="19" customFormat="1" ht="8.25" customHeight="1">
      <c r="A26" s="20"/>
      <c r="B26" s="713" t="s">
        <v>265</v>
      </c>
      <c r="C26" s="713"/>
      <c r="D26" s="713"/>
      <c r="E26" s="713"/>
      <c r="F26" s="713"/>
      <c r="G26" s="713"/>
      <c r="H26" s="713"/>
      <c r="I26" s="713"/>
      <c r="J26" s="713"/>
      <c r="K26" s="713"/>
      <c r="L26" s="713"/>
      <c r="M26" s="713"/>
      <c r="N26" s="713"/>
      <c r="O26" s="713" t="s">
        <v>241</v>
      </c>
      <c r="P26" s="713"/>
      <c r="Q26" s="713"/>
      <c r="R26" s="713"/>
      <c r="S26" s="713"/>
      <c r="T26" s="713"/>
      <c r="U26" s="713"/>
      <c r="V26" s="713"/>
      <c r="W26" s="713"/>
      <c r="X26" s="713"/>
      <c r="Y26" s="713"/>
      <c r="Z26" s="20"/>
      <c r="AA26" s="20"/>
      <c r="AB26" s="20"/>
      <c r="AC26" s="20"/>
      <c r="AD26" s="20"/>
      <c r="AE26" s="20"/>
      <c r="AF26" s="53"/>
      <c r="AG26" s="54"/>
      <c r="AH26" s="54"/>
      <c r="AI26" s="54"/>
      <c r="AJ26" s="54"/>
      <c r="AK26" s="54"/>
      <c r="AL26" s="54"/>
      <c r="AM26" s="54"/>
      <c r="AN26" s="54"/>
      <c r="AO26" s="54"/>
      <c r="AP26" s="54"/>
      <c r="AQ26" s="54"/>
      <c r="AR26" s="54"/>
      <c r="AS26" s="54"/>
      <c r="AT26" s="54"/>
      <c r="AU26" s="54"/>
      <c r="AV26" s="54"/>
      <c r="AW26" s="54"/>
      <c r="AX26" s="54"/>
      <c r="AY26" s="54"/>
      <c r="AZ26" s="54"/>
      <c r="BA26" s="55"/>
      <c r="BB26" s="20"/>
    </row>
    <row r="27" spans="1:54" s="19" customFormat="1" ht="14.25">
      <c r="A27" s="20"/>
      <c r="B27" s="713"/>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20"/>
      <c r="AA27" s="20"/>
      <c r="AB27" s="20"/>
      <c r="AC27" s="20"/>
      <c r="AD27" s="20"/>
      <c r="AE27" s="20"/>
      <c r="AF27" s="56"/>
      <c r="AG27" s="25" t="s">
        <v>290</v>
      </c>
      <c r="AH27" s="21"/>
      <c r="AI27" s="21" t="s">
        <v>240</v>
      </c>
      <c r="AJ27" s="21"/>
      <c r="AK27" s="21"/>
      <c r="AL27" s="21"/>
      <c r="AM27" s="22"/>
      <c r="AN27" s="21"/>
      <c r="AO27" s="22"/>
      <c r="AP27" s="22"/>
      <c r="AQ27" s="22"/>
      <c r="AR27" s="22"/>
      <c r="AS27" s="21"/>
      <c r="AT27" s="22"/>
      <c r="AU27" s="22"/>
      <c r="AV27" s="22"/>
      <c r="AW27" s="21"/>
      <c r="AX27" s="50"/>
      <c r="AY27" s="21"/>
      <c r="AZ27" s="21"/>
      <c r="BA27" s="57"/>
      <c r="BB27" s="20"/>
    </row>
    <row r="28" spans="1:54" s="19" customFormat="1" ht="14.25">
      <c r="A28" s="20"/>
      <c r="B28" s="713"/>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20"/>
      <c r="AA28" s="20"/>
      <c r="AB28" s="20"/>
      <c r="AC28" s="20"/>
      <c r="AD28" s="20"/>
      <c r="AE28" s="20"/>
      <c r="AF28" s="56"/>
      <c r="AG28" s="25"/>
      <c r="AH28" s="21"/>
      <c r="AI28" s="21"/>
      <c r="AJ28" s="21"/>
      <c r="AK28" s="21"/>
      <c r="AL28" s="21"/>
      <c r="AM28" s="22"/>
      <c r="AN28" s="21"/>
      <c r="AO28" s="22"/>
      <c r="AP28" s="22"/>
      <c r="AQ28" s="22"/>
      <c r="AR28" s="22"/>
      <c r="AS28" s="21"/>
      <c r="AT28" s="22"/>
      <c r="AU28" s="22"/>
      <c r="AV28" s="22"/>
      <c r="AW28" s="21"/>
      <c r="AX28" s="50"/>
      <c r="AY28" s="21"/>
      <c r="AZ28" s="21"/>
      <c r="BA28" s="57"/>
      <c r="BB28" s="20"/>
    </row>
    <row r="29" spans="1:54" s="19" customFormat="1" ht="14.25">
      <c r="A29" s="20"/>
      <c r="B29" s="713"/>
      <c r="C29" s="713"/>
      <c r="D29" s="713"/>
      <c r="E29" s="713"/>
      <c r="F29" s="713"/>
      <c r="G29" s="713"/>
      <c r="H29" s="713"/>
      <c r="I29" s="713"/>
      <c r="J29" s="713"/>
      <c r="K29" s="713"/>
      <c r="L29" s="713"/>
      <c r="M29" s="713"/>
      <c r="N29" s="713"/>
      <c r="O29" s="713"/>
      <c r="P29" s="713"/>
      <c r="Q29" s="713"/>
      <c r="R29" s="713"/>
      <c r="S29" s="713"/>
      <c r="T29" s="713"/>
      <c r="U29" s="713"/>
      <c r="V29" s="713"/>
      <c r="W29" s="713"/>
      <c r="X29" s="713"/>
      <c r="Y29" s="713"/>
      <c r="Z29" s="20"/>
      <c r="AA29" s="20"/>
      <c r="AB29" s="20"/>
      <c r="AC29" s="20"/>
      <c r="AD29" s="20"/>
      <c r="AE29" s="20"/>
      <c r="AF29" s="56"/>
      <c r="AG29" s="25" t="s">
        <v>290</v>
      </c>
      <c r="AH29" s="427"/>
      <c r="AI29" s="428" t="s">
        <v>1010</v>
      </c>
      <c r="AJ29" s="21"/>
      <c r="AK29" s="21"/>
      <c r="AL29" s="21"/>
      <c r="AM29" s="22"/>
      <c r="AN29" s="21"/>
      <c r="AO29" s="22"/>
      <c r="AP29" s="22"/>
      <c r="AQ29" s="22"/>
      <c r="AR29" s="22"/>
      <c r="AS29" s="21"/>
      <c r="AT29" s="22"/>
      <c r="AU29" s="22"/>
      <c r="AV29" s="22"/>
      <c r="AW29" s="21"/>
      <c r="AX29" s="50"/>
      <c r="AY29" s="21"/>
      <c r="AZ29" s="21"/>
      <c r="BA29" s="57"/>
      <c r="BB29" s="20"/>
    </row>
    <row r="30" spans="1:54" s="19" customFormat="1" ht="8.25" customHeight="1">
      <c r="A30" s="20"/>
      <c r="B30" s="713"/>
      <c r="C30" s="713"/>
      <c r="D30" s="713"/>
      <c r="E30" s="713"/>
      <c r="F30" s="713"/>
      <c r="G30" s="713"/>
      <c r="H30" s="713"/>
      <c r="I30" s="713"/>
      <c r="J30" s="713"/>
      <c r="K30" s="713"/>
      <c r="L30" s="713"/>
      <c r="M30" s="713"/>
      <c r="N30" s="713"/>
      <c r="O30" s="713"/>
      <c r="P30" s="713"/>
      <c r="Q30" s="713"/>
      <c r="R30" s="713"/>
      <c r="S30" s="713"/>
      <c r="T30" s="713"/>
      <c r="U30" s="713"/>
      <c r="V30" s="713"/>
      <c r="W30" s="713"/>
      <c r="X30" s="713"/>
      <c r="Y30" s="713"/>
      <c r="Z30" s="20"/>
      <c r="AA30" s="20"/>
      <c r="AB30" s="20"/>
      <c r="AC30" s="20"/>
      <c r="AD30" s="20"/>
      <c r="AE30" s="20"/>
      <c r="AF30" s="56"/>
      <c r="AG30" s="21"/>
      <c r="AH30" s="21"/>
      <c r="AI30" s="21"/>
      <c r="AJ30" s="21"/>
      <c r="AK30" s="21"/>
      <c r="AL30" s="21"/>
      <c r="AM30" s="21"/>
      <c r="AN30" s="21"/>
      <c r="AO30" s="21"/>
      <c r="AP30" s="22"/>
      <c r="AQ30" s="22"/>
      <c r="AR30" s="22"/>
      <c r="AS30" s="22"/>
      <c r="AT30" s="22"/>
      <c r="AU30" s="21"/>
      <c r="AV30" s="21"/>
      <c r="AW30" s="21"/>
      <c r="AX30" s="21"/>
      <c r="AY30" s="21"/>
      <c r="AZ30" s="21"/>
      <c r="BA30" s="57"/>
      <c r="BB30" s="20"/>
    </row>
    <row r="31" spans="1:58" s="19" customFormat="1" ht="14.25" customHeight="1">
      <c r="A31" s="20"/>
      <c r="B31" s="713"/>
      <c r="C31" s="713"/>
      <c r="D31" s="713"/>
      <c r="E31" s="713"/>
      <c r="F31" s="713"/>
      <c r="G31" s="713"/>
      <c r="H31" s="713"/>
      <c r="I31" s="713"/>
      <c r="J31" s="713"/>
      <c r="K31" s="713"/>
      <c r="L31" s="713"/>
      <c r="M31" s="713"/>
      <c r="N31" s="713"/>
      <c r="O31" s="713"/>
      <c r="P31" s="713"/>
      <c r="Q31" s="713"/>
      <c r="R31" s="713"/>
      <c r="S31" s="713"/>
      <c r="T31" s="713"/>
      <c r="U31" s="713"/>
      <c r="V31" s="713"/>
      <c r="W31" s="713"/>
      <c r="X31" s="713"/>
      <c r="Y31" s="713"/>
      <c r="Z31" s="20"/>
      <c r="AA31" s="20"/>
      <c r="AB31" s="20"/>
      <c r="AC31" s="20"/>
      <c r="AD31" s="20"/>
      <c r="AE31" s="20"/>
      <c r="AF31" s="56"/>
      <c r="AG31" s="25" t="s">
        <v>290</v>
      </c>
      <c r="AH31" s="21"/>
      <c r="AI31" s="21" t="s">
        <v>229</v>
      </c>
      <c r="AJ31" s="21"/>
      <c r="AK31" s="21"/>
      <c r="AL31" s="21"/>
      <c r="AM31" s="22"/>
      <c r="AN31" s="21"/>
      <c r="AO31" s="21" t="s">
        <v>224</v>
      </c>
      <c r="AP31" s="22"/>
      <c r="AQ31" s="21"/>
      <c r="AR31" s="21"/>
      <c r="AS31" s="21"/>
      <c r="AT31" s="21" t="s">
        <v>264</v>
      </c>
      <c r="AU31" s="715"/>
      <c r="AV31" s="715"/>
      <c r="AW31" s="715"/>
      <c r="AX31" s="21" t="s">
        <v>263</v>
      </c>
      <c r="AY31" s="50" t="s">
        <v>262</v>
      </c>
      <c r="AZ31" s="21"/>
      <c r="BA31" s="57"/>
      <c r="BB31" s="20"/>
      <c r="BF31" s="26" t="str">
        <f>IF(AND(AG27="□",AG31="■",OR(AND(AU31&gt;=36,AU31&lt;=64),AND(AU31&gt;=100,AU31&lt;=140)),MOD(AU31,4)=0),"○","×")</f>
        <v>×</v>
      </c>
    </row>
    <row r="32" spans="1:54" s="19" customFormat="1" ht="14.25" customHeight="1">
      <c r="A32" s="20"/>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20"/>
      <c r="AA32" s="20"/>
      <c r="AB32" s="20"/>
      <c r="AC32" s="20"/>
      <c r="AD32" s="20"/>
      <c r="AE32" s="20"/>
      <c r="AF32" s="58"/>
      <c r="AG32" s="59"/>
      <c r="AH32" s="60"/>
      <c r="AI32" s="61"/>
      <c r="AJ32" s="60"/>
      <c r="AK32" s="60"/>
      <c r="AL32" s="60"/>
      <c r="AM32" s="60"/>
      <c r="AN32" s="60"/>
      <c r="AO32" s="60"/>
      <c r="AP32" s="62"/>
      <c r="AQ32" s="62"/>
      <c r="AR32" s="62"/>
      <c r="AS32" s="62"/>
      <c r="AT32" s="62"/>
      <c r="AU32" s="60"/>
      <c r="AV32" s="60"/>
      <c r="AW32" s="60"/>
      <c r="AX32" s="60"/>
      <c r="AY32" s="60"/>
      <c r="AZ32" s="60"/>
      <c r="BA32" s="63"/>
      <c r="BB32" s="20"/>
    </row>
    <row r="33" spans="1:54" s="19" customFormat="1" ht="1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1:54" s="19" customFormat="1" ht="13.5">
      <c r="A34" s="20"/>
      <c r="B34" s="81" t="s">
        <v>261</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t="s">
        <v>260</v>
      </c>
      <c r="AG34" s="20"/>
      <c r="AH34" s="20"/>
      <c r="AI34" s="20"/>
      <c r="AJ34" s="20"/>
      <c r="AK34" s="20"/>
      <c r="AL34" s="20"/>
      <c r="AM34" s="20"/>
      <c r="AN34" s="20"/>
      <c r="AO34" s="20"/>
      <c r="AP34" s="20"/>
      <c r="AQ34" s="20"/>
      <c r="AR34" s="20"/>
      <c r="AS34" s="20"/>
      <c r="AT34" s="20"/>
      <c r="AU34" s="20"/>
      <c r="AV34" s="20"/>
      <c r="AW34" s="20"/>
      <c r="AX34" s="20"/>
      <c r="AY34" s="20"/>
      <c r="AZ34" s="20"/>
      <c r="BA34" s="20"/>
      <c r="BB34" s="20"/>
    </row>
    <row r="35" spans="1:54" s="19" customFormat="1" ht="13.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t="s">
        <v>259</v>
      </c>
      <c r="AG35" s="20"/>
      <c r="AH35" s="20"/>
      <c r="AI35" s="20"/>
      <c r="AJ35" s="20"/>
      <c r="AK35" s="20"/>
      <c r="AL35" s="20"/>
      <c r="AM35" s="20"/>
      <c r="AN35" s="20"/>
      <c r="AO35" s="20"/>
      <c r="AP35" s="20"/>
      <c r="AQ35" s="20"/>
      <c r="AR35" s="20"/>
      <c r="AS35" s="20"/>
      <c r="AT35" s="20"/>
      <c r="AU35" s="20"/>
      <c r="AV35" s="20"/>
      <c r="AW35" s="20"/>
      <c r="AX35" s="20"/>
      <c r="AY35" s="20"/>
      <c r="AZ35" s="20"/>
      <c r="BA35" s="20"/>
      <c r="BB35" s="20"/>
    </row>
    <row r="36" spans="1:54" s="19" customFormat="1" ht="13.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t="s">
        <v>244</v>
      </c>
      <c r="AI36" s="20"/>
      <c r="AJ36" s="20"/>
      <c r="AK36" s="20"/>
      <c r="AL36" s="20"/>
      <c r="AM36" s="20"/>
      <c r="AN36" s="20"/>
      <c r="AO36" s="20"/>
      <c r="AP36" s="20"/>
      <c r="AQ36" s="20"/>
      <c r="AR36" s="20"/>
      <c r="AS36" s="20"/>
      <c r="AT36" s="20"/>
      <c r="AU36" s="20"/>
      <c r="AV36" s="20"/>
      <c r="AW36" s="20"/>
      <c r="AX36" s="20"/>
      <c r="AY36" s="20"/>
      <c r="AZ36" s="20"/>
      <c r="BA36" s="20"/>
      <c r="BB36" s="20"/>
    </row>
    <row r="37" spans="1:54" s="19" customFormat="1" ht="13.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t="s">
        <v>246</v>
      </c>
      <c r="AI37" s="20"/>
      <c r="AJ37" s="20"/>
      <c r="AK37" s="20"/>
      <c r="AL37" s="20"/>
      <c r="AM37" s="20"/>
      <c r="AN37" s="20"/>
      <c r="AO37" s="20"/>
      <c r="AP37" s="20"/>
      <c r="AQ37" s="20"/>
      <c r="AR37" s="20"/>
      <c r="AS37" s="20"/>
      <c r="AT37" s="20"/>
      <c r="AU37" s="20"/>
      <c r="AV37" s="20"/>
      <c r="AW37" s="20"/>
      <c r="AX37" s="20"/>
      <c r="AY37" s="20"/>
      <c r="AZ37" s="20"/>
      <c r="BA37" s="20"/>
      <c r="BB37" s="20"/>
    </row>
    <row r="38" spans="1:54" s="19" customFormat="1" ht="13.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t="s">
        <v>245</v>
      </c>
      <c r="AI38" s="20"/>
      <c r="AJ38" s="20"/>
      <c r="AK38" s="20"/>
      <c r="AL38" s="20"/>
      <c r="AM38" s="20"/>
      <c r="AN38" s="20"/>
      <c r="AO38" s="20"/>
      <c r="AP38" s="20"/>
      <c r="AQ38" s="20"/>
      <c r="AR38" s="20"/>
      <c r="AS38" s="20"/>
      <c r="AT38" s="20"/>
      <c r="AU38" s="20"/>
      <c r="AV38" s="20"/>
      <c r="AW38" s="20"/>
      <c r="AX38" s="20"/>
      <c r="AY38" s="20"/>
      <c r="AZ38" s="20"/>
      <c r="BA38" s="20"/>
      <c r="BB38" s="20"/>
    </row>
    <row r="39" spans="1:54" ht="13.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sheetData>
  <sheetProtection selectLockedCells="1"/>
  <mergeCells count="16">
    <mergeCell ref="B14:BA17"/>
    <mergeCell ref="B2:BA5"/>
    <mergeCell ref="B7:BA8"/>
    <mergeCell ref="B11:I11"/>
    <mergeCell ref="J11:AC11"/>
    <mergeCell ref="B20:V20"/>
    <mergeCell ref="B23:N25"/>
    <mergeCell ref="O23:Y25"/>
    <mergeCell ref="AU24:AW24"/>
    <mergeCell ref="B26:N32"/>
    <mergeCell ref="O26:Y32"/>
    <mergeCell ref="AU31:AW31"/>
    <mergeCell ref="B22:N22"/>
    <mergeCell ref="O22:Y22"/>
    <mergeCell ref="Z22:AE22"/>
    <mergeCell ref="AF22:BA22"/>
  </mergeCells>
  <dataValidations count="4">
    <dataValidation type="list" allowBlank="1" showInputMessage="1" showErrorMessage="1" sqref="AG24 AG31 AG27:AG29">
      <formula1>"□,■"</formula1>
    </dataValidation>
    <dataValidation type="custom" allowBlank="1" showErrorMessage="1" errorTitle="入力エラー" error="チャネル固定を□⇒■にしてください_x000a_36～64 または 100～140 の間の数字を1つ記入してください_x000a_ （4の倍数のチャネルのみ設定可能です）" imeMode="disabled" sqref="AU31:AW31">
      <formula1>BF31="○"</formula1>
    </dataValidation>
    <dataValidation type="custom" allowBlank="1" showErrorMessage="1" errorTitle="入力エラー" error="□⇒■にしてください_x000a_1～11の間の数字を入力してください" imeMode="disabled" sqref="AU24:AW24">
      <formula1>OR(AND(AG24="■",AU24&gt;=1,AU24&lt;=11),AND(AG24="□",AU24=""))</formula1>
    </dataValidation>
    <dataValidation allowBlank="1" showErrorMessage="1" sqref="J11"/>
  </dataValidations>
  <pageMargins left="0.25" right="0.25" top="0.75" bottom="0.75" header="0.3" footer="0.3"/>
  <pageSetup orientation="portrait" paperSize="9" scale="75" r:id="rId2"/>
  <headerFooter>
    <oddFooter>&amp;RNDA対象資料:パ３-2019-170-SYS000556(S)</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B9633792E004DB06F757F1B9BC516" ma:contentTypeVersion="9" ma:contentTypeDescription="新しいドキュメントを作成します。" ma:contentTypeScope="" ma:versionID="cc9216488a83088f00c4c45303143a1b">
  <xsd:schema xmlns:xsd="http://www.w3.org/2001/XMLSchema" xmlns:xs="http://www.w3.org/2001/XMLSchema" xmlns:p="http://schemas.microsoft.com/office/2006/metadata/properties" xmlns:ns2="420052f0-2aa6-4a8d-b013-96a581809d80" xmlns:ns3="07c27268-f165-4480-8fd9-0f2fae1a57e5" targetNamespace="http://schemas.microsoft.com/office/2006/metadata/properties" ma:root="true" ma:fieldsID="a15c165c1131cb8207f51a1f458356d2" ns2:_="" ns3:_="">
    <xsd:import namespace="420052f0-2aa6-4a8d-b013-96a581809d80"/>
    <xsd:import namespace="07c27268-f165-4480-8fd9-0f2fae1a57e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0052f0-2aa6-4a8d-b013-96a581809d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c27268-f165-4480-8fd9-0f2fae1a57e5"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3517C6-5E8F-4E9A-BD36-77B0BFC8A479}"/>
</file>

<file path=customXml/itemProps2.xml><?xml version="1.0" encoding="utf-8"?>
<ds:datastoreItem xmlns:ds="http://schemas.openxmlformats.org/officeDocument/2006/customXml" ds:itemID="{67C613E7-D99D-44D0-AAC0-71E521097E03}"/>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